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9045" tabRatio="763" activeTab="11"/>
  </bookViews>
  <sheets>
    <sheet name="WEIGHT CHECK TEAM" sheetId="10" r:id="rId1"/>
    <sheet name="Team Weights" sheetId="9" r:id="rId2"/>
    <sheet name="Weights" sheetId="7" r:id="rId3"/>
    <sheet name="ANGLERS" sheetId="1" r:id="rId4"/>
    <sheet name="TEAM points" sheetId="8" r:id="rId5"/>
    <sheet name="SB1" sheetId="2" r:id="rId6"/>
    <sheet name="Clan" sheetId="3" r:id="rId7"/>
    <sheet name="Lech1" sheetId="4" r:id="rId8"/>
    <sheet name="Rad1" sheetId="15" r:id="rId9"/>
    <sheet name="Pew" sheetId="6" r:id="rId10"/>
    <sheet name="Weights (2)" sheetId="13" state="hidden" r:id="rId11"/>
    <sheet name="league pos" sheetId="14" r:id="rId12"/>
  </sheets>
  <calcPr calcId="145621"/>
</workbook>
</file>

<file path=xl/calcChain.xml><?xml version="1.0" encoding="utf-8"?>
<calcChain xmlns="http://schemas.openxmlformats.org/spreadsheetml/2006/main">
  <c r="H4" i="14" l="1"/>
  <c r="L47" i="14"/>
  <c r="K47" i="14"/>
  <c r="L46" i="14"/>
  <c r="K46" i="14"/>
  <c r="L43" i="14"/>
  <c r="K43" i="14"/>
  <c r="J47" i="14"/>
  <c r="J46" i="14"/>
  <c r="J43" i="14"/>
  <c r="I46" i="14"/>
  <c r="I43" i="14"/>
  <c r="H47" i="14"/>
  <c r="I47" i="14" s="1"/>
  <c r="H46" i="14"/>
  <c r="H43" i="14"/>
  <c r="C39" i="14"/>
  <c r="C47" i="14"/>
  <c r="C46" i="14"/>
  <c r="C43" i="14"/>
  <c r="B47" i="14"/>
  <c r="B46" i="14"/>
  <c r="B43" i="14"/>
  <c r="G41" i="1"/>
  <c r="E38" i="7"/>
  <c r="D38" i="7"/>
  <c r="C38" i="7"/>
  <c r="E32" i="7"/>
  <c r="D32" i="7"/>
  <c r="C32" i="7"/>
  <c r="L27" i="7"/>
  <c r="K27" i="7"/>
  <c r="J27" i="7"/>
  <c r="H27" i="7"/>
  <c r="G27" i="7"/>
  <c r="E27" i="7"/>
  <c r="D27" i="7"/>
  <c r="C27" i="7"/>
  <c r="E25" i="7"/>
  <c r="D25" i="7"/>
  <c r="C25" i="7"/>
  <c r="E24" i="7"/>
  <c r="D24" i="7"/>
  <c r="C24" i="7"/>
  <c r="E23" i="7"/>
  <c r="D23" i="7"/>
  <c r="C23" i="7"/>
  <c r="H18" i="7"/>
  <c r="G18" i="7"/>
  <c r="E18" i="7"/>
  <c r="L18" i="7" s="1"/>
  <c r="D18" i="7"/>
  <c r="C18" i="7"/>
  <c r="E17" i="7"/>
  <c r="L17" i="7" s="1"/>
  <c r="D17" i="7"/>
  <c r="C17" i="7"/>
  <c r="E6" i="7"/>
  <c r="D6" i="7"/>
  <c r="C6" i="7"/>
  <c r="E5" i="7"/>
  <c r="D5" i="7"/>
  <c r="C5" i="7"/>
  <c r="S39" i="10"/>
  <c r="R39" i="10"/>
  <c r="Q39" i="10"/>
  <c r="S38" i="10"/>
  <c r="R38" i="10"/>
  <c r="Q38" i="10"/>
  <c r="S37" i="10"/>
  <c r="R37" i="10"/>
  <c r="Q37" i="10"/>
  <c r="S36" i="10"/>
  <c r="R36" i="10"/>
  <c r="Q36" i="10"/>
  <c r="S35" i="10"/>
  <c r="R35" i="10"/>
  <c r="Q35" i="10"/>
  <c r="S34" i="10"/>
  <c r="R34" i="10"/>
  <c r="Q34" i="10"/>
  <c r="P39" i="10"/>
  <c r="O39" i="10"/>
  <c r="N39" i="10"/>
  <c r="P38" i="10"/>
  <c r="O38" i="10"/>
  <c r="N38" i="10"/>
  <c r="P37" i="10"/>
  <c r="O37" i="10"/>
  <c r="N37" i="10"/>
  <c r="P36" i="10"/>
  <c r="O36" i="10"/>
  <c r="N36" i="10"/>
  <c r="P35" i="10"/>
  <c r="O35" i="10"/>
  <c r="N35" i="10"/>
  <c r="P34" i="10"/>
  <c r="O34" i="10"/>
  <c r="N34" i="10"/>
  <c r="M39" i="10"/>
  <c r="L39" i="10"/>
  <c r="K39" i="10"/>
  <c r="M38" i="10"/>
  <c r="L38" i="10"/>
  <c r="K38" i="10"/>
  <c r="K37" i="10"/>
  <c r="M37" i="10"/>
  <c r="L37" i="10"/>
  <c r="M36" i="10"/>
  <c r="L36" i="10"/>
  <c r="K36" i="10"/>
  <c r="M35" i="10"/>
  <c r="L35" i="10"/>
  <c r="K35" i="10"/>
  <c r="M34" i="10"/>
  <c r="L34" i="10"/>
  <c r="K34" i="10"/>
  <c r="J40" i="10"/>
  <c r="I40" i="10"/>
  <c r="H40" i="10"/>
  <c r="J39" i="10"/>
  <c r="I39" i="10"/>
  <c r="H39" i="10"/>
  <c r="J38" i="10"/>
  <c r="I38" i="10"/>
  <c r="H38" i="10"/>
  <c r="J37" i="10"/>
  <c r="I37" i="10"/>
  <c r="H37" i="10"/>
  <c r="J36" i="10"/>
  <c r="I36" i="10"/>
  <c r="H36" i="10"/>
  <c r="J35" i="10"/>
  <c r="I35" i="10"/>
  <c r="H35" i="10"/>
  <c r="J34" i="10"/>
  <c r="I34" i="10"/>
  <c r="H34" i="10"/>
  <c r="K18" i="7" l="1"/>
  <c r="J18" i="7"/>
  <c r="G17" i="7"/>
  <c r="K17" i="7" s="1"/>
  <c r="S40" i="10"/>
  <c r="Q40" i="10"/>
  <c r="R40" i="10"/>
  <c r="N40" i="10"/>
  <c r="O40" i="10"/>
  <c r="P40" i="10"/>
  <c r="M40" i="10"/>
  <c r="L40" i="10"/>
  <c r="K40" i="10"/>
  <c r="K10" i="6"/>
  <c r="J10" i="6"/>
  <c r="I10" i="6"/>
  <c r="G40" i="10"/>
  <c r="F40" i="10"/>
  <c r="E40" i="10"/>
  <c r="G39" i="10"/>
  <c r="F39" i="10"/>
  <c r="E39" i="10"/>
  <c r="G38" i="10"/>
  <c r="F38" i="10"/>
  <c r="E38" i="10"/>
  <c r="G37" i="10"/>
  <c r="F37" i="10"/>
  <c r="E37" i="10"/>
  <c r="G36" i="10"/>
  <c r="F36" i="10"/>
  <c r="E36" i="10"/>
  <c r="G35" i="10"/>
  <c r="F35" i="10"/>
  <c r="E35" i="10"/>
  <c r="G34" i="10"/>
  <c r="F34" i="10"/>
  <c r="E34" i="10"/>
  <c r="D40" i="10"/>
  <c r="C40" i="10"/>
  <c r="B40" i="10"/>
  <c r="D39" i="10"/>
  <c r="C39" i="10"/>
  <c r="B39" i="10"/>
  <c r="D38" i="10"/>
  <c r="C38" i="10"/>
  <c r="B38" i="10"/>
  <c r="D37" i="10"/>
  <c r="C37" i="10"/>
  <c r="B37" i="10"/>
  <c r="D36" i="10"/>
  <c r="C36" i="10"/>
  <c r="B36" i="10"/>
  <c r="D35" i="10"/>
  <c r="C35" i="10"/>
  <c r="B35" i="10"/>
  <c r="D34" i="10"/>
  <c r="C34" i="10"/>
  <c r="B34" i="10"/>
  <c r="B10" i="9"/>
  <c r="C35" i="8"/>
  <c r="C34" i="8"/>
  <c r="C33" i="8"/>
  <c r="C32" i="8"/>
  <c r="C31" i="8"/>
  <c r="C30" i="8"/>
  <c r="D34" i="8"/>
  <c r="D33" i="8"/>
  <c r="D32" i="8"/>
  <c r="D31" i="8"/>
  <c r="E32" i="8"/>
  <c r="H17" i="7" l="1"/>
  <c r="J17" i="7" s="1"/>
  <c r="A38" i="7"/>
  <c r="G40" i="14"/>
  <c r="I40" i="14" s="1"/>
  <c r="B40" i="14"/>
  <c r="G33" i="14" l="1"/>
  <c r="G39" i="14"/>
  <c r="G45" i="14"/>
  <c r="G44" i="14"/>
  <c r="G35" i="14"/>
  <c r="G42" i="14"/>
  <c r="G41" i="14"/>
  <c r="G38" i="14"/>
  <c r="G34" i="14"/>
  <c r="G29" i="14"/>
  <c r="G37" i="14"/>
  <c r="G31" i="14"/>
  <c r="G19" i="14"/>
  <c r="G36" i="14"/>
  <c r="G28" i="14"/>
  <c r="G32" i="14"/>
  <c r="G24" i="14"/>
  <c r="G26" i="14"/>
  <c r="G27" i="14"/>
  <c r="G25" i="14"/>
  <c r="G20" i="14"/>
  <c r="G7" i="14"/>
  <c r="G12" i="14"/>
  <c r="G22" i="14"/>
  <c r="G23" i="14"/>
  <c r="G21" i="14"/>
  <c r="G13" i="14"/>
  <c r="G16" i="14"/>
  <c r="G18" i="14"/>
  <c r="G30" i="14"/>
  <c r="G8" i="14"/>
  <c r="G9" i="14"/>
  <c r="G17" i="14"/>
  <c r="G5" i="14"/>
  <c r="G11" i="14"/>
  <c r="G14" i="14"/>
  <c r="G6" i="14"/>
  <c r="G10" i="14"/>
  <c r="G15" i="14"/>
  <c r="G3" i="14"/>
  <c r="G4" i="14"/>
  <c r="G2" i="14"/>
  <c r="E25" i="8"/>
  <c r="F27" i="8"/>
  <c r="F26" i="8"/>
  <c r="F25" i="8"/>
  <c r="F37" i="1"/>
  <c r="H37" i="1" s="1"/>
  <c r="J8" i="9"/>
  <c r="K25" i="15"/>
  <c r="S30" i="10"/>
  <c r="R30" i="10"/>
  <c r="Q30" i="10"/>
  <c r="G24" i="7" l="1"/>
  <c r="L23" i="7"/>
  <c r="A24" i="7"/>
  <c r="A23" i="7"/>
  <c r="F23" i="1"/>
  <c r="H23" i="1" s="1"/>
  <c r="F22" i="1"/>
  <c r="H22" i="1" s="1"/>
  <c r="A23" i="1"/>
  <c r="A22" i="1"/>
  <c r="L24" i="7" l="1"/>
  <c r="K24" i="7"/>
  <c r="K33" i="14" s="1"/>
  <c r="H24" i="7"/>
  <c r="J24" i="7" s="1"/>
  <c r="L39" i="14"/>
  <c r="K22" i="1"/>
  <c r="G23" i="7"/>
  <c r="K23" i="7" s="1"/>
  <c r="H33" i="14"/>
  <c r="I33" i="14" s="1"/>
  <c r="H39" i="14"/>
  <c r="I39" i="14" s="1"/>
  <c r="B33" i="14"/>
  <c r="B39" i="14"/>
  <c r="H23" i="7" l="1"/>
  <c r="J23" i="7" s="1"/>
  <c r="J23" i="1"/>
  <c r="K23" i="1"/>
  <c r="L33" i="14"/>
  <c r="J33" i="14"/>
  <c r="I23" i="1"/>
  <c r="J22" i="1"/>
  <c r="K39" i="14"/>
  <c r="B26" i="8"/>
  <c r="C26" i="8"/>
  <c r="D27" i="8"/>
  <c r="D26" i="8"/>
  <c r="D25" i="8"/>
  <c r="D24" i="8"/>
  <c r="S31" i="10"/>
  <c r="R31" i="10"/>
  <c r="Q31" i="10"/>
  <c r="S29" i="10"/>
  <c r="R29" i="10"/>
  <c r="Q29" i="10"/>
  <c r="S28" i="10"/>
  <c r="R28" i="10"/>
  <c r="Q28" i="10"/>
  <c r="S27" i="10"/>
  <c r="R27" i="10"/>
  <c r="Q27" i="10"/>
  <c r="S26" i="10"/>
  <c r="R26" i="10"/>
  <c r="Q26" i="10"/>
  <c r="P31" i="10"/>
  <c r="O31" i="10"/>
  <c r="N31" i="10"/>
  <c r="P30" i="10"/>
  <c r="O30" i="10"/>
  <c r="N30" i="10"/>
  <c r="P29" i="10"/>
  <c r="O29" i="10"/>
  <c r="N29" i="10"/>
  <c r="P28" i="10"/>
  <c r="O28" i="10"/>
  <c r="N28" i="10"/>
  <c r="P27" i="10"/>
  <c r="O27" i="10"/>
  <c r="N27" i="10"/>
  <c r="P26" i="10"/>
  <c r="O26" i="10"/>
  <c r="N26" i="10"/>
  <c r="J39" i="14" l="1"/>
  <c r="I22" i="1"/>
  <c r="M31" i="10"/>
  <c r="L31" i="10"/>
  <c r="K31" i="10"/>
  <c r="M30" i="10"/>
  <c r="L30" i="10"/>
  <c r="K30" i="10"/>
  <c r="M29" i="10"/>
  <c r="L29" i="10"/>
  <c r="K29" i="10"/>
  <c r="M28" i="10"/>
  <c r="L28" i="10"/>
  <c r="K28" i="10"/>
  <c r="M27" i="10"/>
  <c r="L27" i="10"/>
  <c r="K27" i="10"/>
  <c r="M26" i="10"/>
  <c r="L26" i="10"/>
  <c r="K26" i="10"/>
  <c r="J31" i="10"/>
  <c r="I31" i="10"/>
  <c r="H31" i="10"/>
  <c r="J30" i="10"/>
  <c r="I30" i="10"/>
  <c r="H30" i="10"/>
  <c r="J29" i="10"/>
  <c r="I29" i="10"/>
  <c r="H29" i="10"/>
  <c r="J28" i="10"/>
  <c r="I28" i="10"/>
  <c r="H28" i="10"/>
  <c r="J27" i="10"/>
  <c r="I27" i="10"/>
  <c r="H27" i="10"/>
  <c r="J26" i="10"/>
  <c r="I26" i="10"/>
  <c r="H26" i="10"/>
  <c r="G31" i="10"/>
  <c r="F31" i="10"/>
  <c r="E31" i="10"/>
  <c r="G30" i="10"/>
  <c r="F30" i="10"/>
  <c r="E30" i="10"/>
  <c r="G29" i="10"/>
  <c r="F29" i="10"/>
  <c r="E29" i="10"/>
  <c r="G28" i="10"/>
  <c r="F28" i="10"/>
  <c r="E28" i="10"/>
  <c r="G27" i="10"/>
  <c r="F27" i="10"/>
  <c r="E27" i="10"/>
  <c r="G26" i="10"/>
  <c r="F26" i="10"/>
  <c r="E26" i="10"/>
  <c r="D30" i="10"/>
  <c r="C30" i="10"/>
  <c r="B30" i="10"/>
  <c r="D31" i="10"/>
  <c r="C31" i="10"/>
  <c r="B31" i="10"/>
  <c r="D29" i="10"/>
  <c r="C29" i="10"/>
  <c r="B29" i="10"/>
  <c r="D28" i="10"/>
  <c r="C28" i="10"/>
  <c r="B28" i="10"/>
  <c r="D27" i="10"/>
  <c r="C27" i="10"/>
  <c r="B27" i="10"/>
  <c r="D26" i="10"/>
  <c r="C26" i="10"/>
  <c r="B26" i="10"/>
  <c r="E33" i="7" l="1"/>
  <c r="D45" i="7" l="1"/>
  <c r="C45" i="7"/>
  <c r="E45" i="7" l="1"/>
  <c r="F44" i="1" l="1"/>
  <c r="F45" i="1"/>
  <c r="F46" i="1"/>
  <c r="F43" i="1"/>
  <c r="F42" i="1"/>
  <c r="F41" i="1"/>
  <c r="F40" i="1"/>
  <c r="F39" i="1"/>
  <c r="F38" i="1"/>
  <c r="F36" i="1"/>
  <c r="F35" i="1"/>
  <c r="F34" i="1"/>
  <c r="F33" i="1"/>
  <c r="F32" i="1"/>
  <c r="F31" i="1"/>
  <c r="F30" i="1"/>
  <c r="F47" i="1"/>
  <c r="F29" i="1"/>
  <c r="F28" i="1"/>
  <c r="F26" i="1"/>
  <c r="F25" i="1"/>
  <c r="F24" i="1"/>
  <c r="F21" i="1"/>
  <c r="F20" i="1"/>
  <c r="F19" i="1"/>
  <c r="F18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49" i="7" l="1"/>
  <c r="D49" i="7"/>
  <c r="E48" i="7"/>
  <c r="D48" i="7"/>
  <c r="E47" i="7"/>
  <c r="D47" i="7"/>
  <c r="E46" i="7"/>
  <c r="D46" i="7"/>
  <c r="C49" i="7"/>
  <c r="C48" i="7"/>
  <c r="C47" i="7"/>
  <c r="C46" i="7"/>
  <c r="E44" i="7"/>
  <c r="D44" i="7"/>
  <c r="E43" i="7"/>
  <c r="D43" i="7"/>
  <c r="E42" i="7"/>
  <c r="D42" i="7"/>
  <c r="E41" i="7"/>
  <c r="D41" i="7"/>
  <c r="E40" i="7"/>
  <c r="D40" i="7"/>
  <c r="C44" i="7"/>
  <c r="C43" i="7"/>
  <c r="C42" i="7"/>
  <c r="C41" i="7"/>
  <c r="C40" i="7"/>
  <c r="E39" i="7"/>
  <c r="D39" i="7"/>
  <c r="C39" i="7"/>
  <c r="E37" i="7"/>
  <c r="D37" i="7"/>
  <c r="E36" i="7"/>
  <c r="D36" i="7"/>
  <c r="E35" i="7"/>
  <c r="D35" i="7"/>
  <c r="E34" i="7"/>
  <c r="D34" i="7"/>
  <c r="C37" i="7"/>
  <c r="C36" i="7"/>
  <c r="C35" i="7"/>
  <c r="C34" i="7"/>
  <c r="C33" i="7"/>
  <c r="D33" i="7"/>
  <c r="E31" i="7"/>
  <c r="D31" i="7"/>
  <c r="C31" i="7"/>
  <c r="E30" i="7"/>
  <c r="D30" i="7"/>
  <c r="C30" i="7"/>
  <c r="E29" i="7"/>
  <c r="D29" i="7"/>
  <c r="C29" i="7"/>
  <c r="E28" i="7"/>
  <c r="D28" i="7"/>
  <c r="C28" i="7"/>
  <c r="E26" i="7"/>
  <c r="D26" i="7"/>
  <c r="C26" i="7"/>
  <c r="E22" i="7"/>
  <c r="D22" i="7"/>
  <c r="E21" i="7"/>
  <c r="D21" i="7"/>
  <c r="E20" i="7"/>
  <c r="D20" i="7"/>
  <c r="E19" i="7"/>
  <c r="D19" i="7"/>
  <c r="C22" i="7"/>
  <c r="C21" i="7"/>
  <c r="C20" i="7"/>
  <c r="C19" i="7"/>
  <c r="E16" i="7"/>
  <c r="D16" i="7"/>
  <c r="C16" i="7"/>
  <c r="E15" i="7"/>
  <c r="D15" i="7"/>
  <c r="E14" i="7"/>
  <c r="D14" i="7"/>
  <c r="E12" i="7"/>
  <c r="D12" i="7"/>
  <c r="E11" i="7"/>
  <c r="D11" i="7"/>
  <c r="E10" i="7"/>
  <c r="D10" i="7"/>
  <c r="E9" i="7"/>
  <c r="D9" i="7"/>
  <c r="E8" i="7"/>
  <c r="D8" i="7"/>
  <c r="E13" i="7"/>
  <c r="D13" i="7"/>
  <c r="C13" i="7"/>
  <c r="C15" i="7"/>
  <c r="C14" i="7"/>
  <c r="C12" i="7"/>
  <c r="C11" i="7"/>
  <c r="C10" i="7"/>
  <c r="C9" i="7"/>
  <c r="C8" i="7"/>
  <c r="E7" i="7"/>
  <c r="D7" i="7"/>
  <c r="C7" i="7"/>
  <c r="E4" i="7"/>
  <c r="D4" i="7"/>
  <c r="E3" i="7"/>
  <c r="D3" i="7"/>
  <c r="E2" i="7"/>
  <c r="D2" i="7"/>
  <c r="C4" i="7"/>
  <c r="C3" i="7"/>
  <c r="C2" i="7"/>
  <c r="L13" i="7" l="1"/>
  <c r="L24" i="14" s="1"/>
  <c r="G13" i="7"/>
  <c r="H13" i="7" s="1"/>
  <c r="J13" i="7" s="1"/>
  <c r="J24" i="14" s="1"/>
  <c r="K13" i="7" l="1"/>
  <c r="K24" i="14" s="1"/>
  <c r="G28" i="8"/>
  <c r="F28" i="8"/>
  <c r="E28" i="8"/>
  <c r="D28" i="8"/>
  <c r="C28" i="8"/>
  <c r="B28" i="8"/>
  <c r="G27" i="8"/>
  <c r="E27" i="8"/>
  <c r="C27" i="8"/>
  <c r="B27" i="8"/>
  <c r="G26" i="8"/>
  <c r="E26" i="8"/>
  <c r="G25" i="8"/>
  <c r="C25" i="8"/>
  <c r="B25" i="8"/>
  <c r="G24" i="8"/>
  <c r="F24" i="8"/>
  <c r="E24" i="8"/>
  <c r="C24" i="8"/>
  <c r="B24" i="8"/>
  <c r="G23" i="8"/>
  <c r="F23" i="8"/>
  <c r="E23" i="8"/>
  <c r="D23" i="8"/>
  <c r="C23" i="8"/>
  <c r="B23" i="8"/>
  <c r="K40" i="15" l="1"/>
  <c r="K46" i="15" s="1"/>
  <c r="S8" i="9" s="1"/>
  <c r="J40" i="15"/>
  <c r="I40" i="15"/>
  <c r="K33" i="15"/>
  <c r="K39" i="15" s="1"/>
  <c r="P8" i="9" s="1"/>
  <c r="J33" i="15"/>
  <c r="I33" i="15"/>
  <c r="K26" i="15"/>
  <c r="K32" i="15" s="1"/>
  <c r="M8" i="9" s="1"/>
  <c r="J26" i="15"/>
  <c r="I26" i="15"/>
  <c r="K19" i="15"/>
  <c r="J19" i="15"/>
  <c r="I19" i="15"/>
  <c r="K10" i="15"/>
  <c r="K16" i="15" s="1"/>
  <c r="G8" i="9" s="1"/>
  <c r="J10" i="15"/>
  <c r="J16" i="15" s="1"/>
  <c r="F8" i="9" s="1"/>
  <c r="I10" i="15"/>
  <c r="K2" i="15"/>
  <c r="K8" i="15" s="1"/>
  <c r="D8" i="9" s="1"/>
  <c r="J2" i="15"/>
  <c r="I2" i="15"/>
  <c r="J8" i="15" l="1"/>
  <c r="C8" i="9" s="1"/>
  <c r="J32" i="15"/>
  <c r="L8" i="9" s="1"/>
  <c r="J46" i="15"/>
  <c r="R8" i="9" s="1"/>
  <c r="I39" i="15"/>
  <c r="N8" i="9" s="1"/>
  <c r="I16" i="15"/>
  <c r="E8" i="9" s="1"/>
  <c r="I25" i="15"/>
  <c r="H8" i="9" s="1"/>
  <c r="I46" i="15"/>
  <c r="Q8" i="9" s="1"/>
  <c r="J39" i="15"/>
  <c r="O8" i="9" s="1"/>
  <c r="J25" i="15"/>
  <c r="I8" i="9" s="1"/>
  <c r="I8" i="15"/>
  <c r="B8" i="9" s="1"/>
  <c r="I32" i="15"/>
  <c r="K8" i="9" s="1"/>
  <c r="S23" i="10" l="1"/>
  <c r="R23" i="10"/>
  <c r="Q23" i="10"/>
  <c r="S22" i="10"/>
  <c r="R22" i="10"/>
  <c r="Q22" i="10"/>
  <c r="S21" i="10"/>
  <c r="R21" i="10"/>
  <c r="Q21" i="10"/>
  <c r="S20" i="10"/>
  <c r="R20" i="10"/>
  <c r="Q20" i="10"/>
  <c r="S19" i="10"/>
  <c r="R19" i="10"/>
  <c r="Q19" i="10"/>
  <c r="S18" i="10"/>
  <c r="R18" i="10"/>
  <c r="Q18" i="10"/>
  <c r="P23" i="10"/>
  <c r="O23" i="10"/>
  <c r="N23" i="10"/>
  <c r="P22" i="10"/>
  <c r="O22" i="10"/>
  <c r="N22" i="10"/>
  <c r="P21" i="10"/>
  <c r="O21" i="10"/>
  <c r="N21" i="10"/>
  <c r="P20" i="10"/>
  <c r="O20" i="10"/>
  <c r="N20" i="10"/>
  <c r="P19" i="10"/>
  <c r="O19" i="10"/>
  <c r="N19" i="10"/>
  <c r="P18" i="10"/>
  <c r="O18" i="10"/>
  <c r="N18" i="10"/>
  <c r="M23" i="10"/>
  <c r="L23" i="10"/>
  <c r="K23" i="10"/>
  <c r="M22" i="10"/>
  <c r="L22" i="10"/>
  <c r="K22" i="10"/>
  <c r="M21" i="10"/>
  <c r="L21" i="10"/>
  <c r="K21" i="10"/>
  <c r="M20" i="10"/>
  <c r="L20" i="10"/>
  <c r="K20" i="10"/>
  <c r="K19" i="10"/>
  <c r="M19" i="10"/>
  <c r="L19" i="10"/>
  <c r="M18" i="10"/>
  <c r="L18" i="10"/>
  <c r="K18" i="10"/>
  <c r="J21" i="10"/>
  <c r="I21" i="10"/>
  <c r="H21" i="10"/>
  <c r="J23" i="10"/>
  <c r="I23" i="10"/>
  <c r="H23" i="10"/>
  <c r="J22" i="10"/>
  <c r="I22" i="10"/>
  <c r="H22" i="10"/>
  <c r="J20" i="10"/>
  <c r="I20" i="10"/>
  <c r="H20" i="10"/>
  <c r="J19" i="10"/>
  <c r="I19" i="10"/>
  <c r="H19" i="10"/>
  <c r="J18" i="10"/>
  <c r="I18" i="10"/>
  <c r="H18" i="10"/>
  <c r="G23" i="10" l="1"/>
  <c r="F23" i="10"/>
  <c r="E23" i="10"/>
  <c r="G22" i="10"/>
  <c r="F22" i="10"/>
  <c r="E22" i="10"/>
  <c r="G21" i="10"/>
  <c r="F21" i="10"/>
  <c r="E21" i="10"/>
  <c r="G20" i="10"/>
  <c r="F20" i="10"/>
  <c r="E20" i="10"/>
  <c r="G19" i="10"/>
  <c r="F19" i="10"/>
  <c r="E19" i="10"/>
  <c r="G18" i="10"/>
  <c r="F18" i="10"/>
  <c r="E18" i="10"/>
  <c r="D23" i="10"/>
  <c r="C23" i="10"/>
  <c r="B23" i="10"/>
  <c r="D22" i="10"/>
  <c r="C22" i="10"/>
  <c r="B22" i="10"/>
  <c r="D21" i="10"/>
  <c r="C21" i="10"/>
  <c r="B21" i="10"/>
  <c r="D20" i="10"/>
  <c r="C20" i="10"/>
  <c r="B20" i="10"/>
  <c r="D19" i="10"/>
  <c r="C19" i="10"/>
  <c r="B19" i="10"/>
  <c r="D18" i="10"/>
  <c r="C18" i="10"/>
  <c r="B18" i="10"/>
  <c r="E18" i="8" l="1"/>
  <c r="E16" i="8"/>
  <c r="D20" i="8"/>
  <c r="D19" i="8"/>
  <c r="D18" i="8"/>
  <c r="D17" i="8"/>
  <c r="B18" i="8"/>
  <c r="B17" i="8"/>
  <c r="B16" i="8"/>
  <c r="I36" i="4" l="1"/>
  <c r="K34" i="2" l="1"/>
  <c r="J34" i="2"/>
  <c r="I34" i="2"/>
  <c r="E12" i="8" l="1"/>
  <c r="E11" i="8"/>
  <c r="K37" i="3"/>
  <c r="J37" i="3"/>
  <c r="I37" i="3"/>
  <c r="K30" i="3"/>
  <c r="J30" i="3"/>
  <c r="I30" i="3"/>
  <c r="K23" i="3"/>
  <c r="J23" i="3"/>
  <c r="I29" i="3" s="1"/>
  <c r="I23" i="3"/>
  <c r="K18" i="3"/>
  <c r="J18" i="3"/>
  <c r="I18" i="3"/>
  <c r="D13" i="8"/>
  <c r="D12" i="8"/>
  <c r="D11" i="8"/>
  <c r="D10" i="8"/>
  <c r="M15" i="10"/>
  <c r="L15" i="10"/>
  <c r="K15" i="10"/>
  <c r="M14" i="10"/>
  <c r="L14" i="10"/>
  <c r="K14" i="10"/>
  <c r="M13" i="10"/>
  <c r="L13" i="10"/>
  <c r="K13" i="10"/>
  <c r="M12" i="10"/>
  <c r="L12" i="10"/>
  <c r="K12" i="10"/>
  <c r="J12" i="10"/>
  <c r="I12" i="10"/>
  <c r="H12" i="10"/>
  <c r="M11" i="10"/>
  <c r="L11" i="10"/>
  <c r="K11" i="10"/>
  <c r="G12" i="10"/>
  <c r="F12" i="10"/>
  <c r="E12" i="10"/>
  <c r="D13" i="10"/>
  <c r="C13" i="10"/>
  <c r="B13" i="10"/>
  <c r="E24" i="14"/>
  <c r="H12" i="14"/>
  <c r="F12" i="14"/>
  <c r="E12" i="14"/>
  <c r="C12" i="14"/>
  <c r="B12" i="14"/>
  <c r="H31" i="14"/>
  <c r="F31" i="14"/>
  <c r="E31" i="14"/>
  <c r="C31" i="14"/>
  <c r="B31" i="14"/>
  <c r="H7" i="14"/>
  <c r="F7" i="14"/>
  <c r="E7" i="14"/>
  <c r="C7" i="14"/>
  <c r="B7" i="14"/>
  <c r="L26" i="7"/>
  <c r="B28" i="7"/>
  <c r="B26" i="7"/>
  <c r="A28" i="7"/>
  <c r="A26" i="7"/>
  <c r="L31" i="7"/>
  <c r="K30" i="1" s="1"/>
  <c r="G31" i="7"/>
  <c r="B31" i="7"/>
  <c r="A31" i="7"/>
  <c r="G38" i="7"/>
  <c r="B38" i="7"/>
  <c r="A45" i="7"/>
  <c r="L45" i="7"/>
  <c r="B45" i="7"/>
  <c r="G25" i="1"/>
  <c r="E25" i="1"/>
  <c r="D25" i="1"/>
  <c r="A25" i="1"/>
  <c r="G26" i="1"/>
  <c r="E26" i="1"/>
  <c r="D26" i="1"/>
  <c r="B26" i="1"/>
  <c r="A26" i="1"/>
  <c r="G30" i="1"/>
  <c r="E30" i="1"/>
  <c r="K37" i="4"/>
  <c r="J37" i="4"/>
  <c r="I37" i="4"/>
  <c r="K30" i="4"/>
  <c r="J30" i="4"/>
  <c r="I30" i="4"/>
  <c r="K43" i="6"/>
  <c r="J43" i="6"/>
  <c r="I43" i="6"/>
  <c r="K23" i="4"/>
  <c r="K29" i="4" s="1"/>
  <c r="J23" i="4"/>
  <c r="I23" i="4"/>
  <c r="K18" i="4"/>
  <c r="J18" i="4"/>
  <c r="I18" i="4"/>
  <c r="D30" i="1"/>
  <c r="B30" i="1"/>
  <c r="A30" i="1"/>
  <c r="K38" i="7" l="1"/>
  <c r="L38" i="7"/>
  <c r="L12" i="14"/>
  <c r="K31" i="7"/>
  <c r="J30" i="1" s="1"/>
  <c r="G45" i="7"/>
  <c r="H45" i="7" s="1"/>
  <c r="J45" i="7" s="1"/>
  <c r="K36" i="4"/>
  <c r="J36" i="4"/>
  <c r="I29" i="4"/>
  <c r="J29" i="4"/>
  <c r="G26" i="7"/>
  <c r="H26" i="7" s="1"/>
  <c r="J26" i="7" s="1"/>
  <c r="J7" i="14" s="1"/>
  <c r="I7" i="14"/>
  <c r="J29" i="3"/>
  <c r="H31" i="7"/>
  <c r="J31" i="7" s="1"/>
  <c r="J12" i="14" s="1"/>
  <c r="K25" i="1"/>
  <c r="L7" i="14"/>
  <c r="I31" i="14"/>
  <c r="I12" i="14"/>
  <c r="H38" i="7"/>
  <c r="J38" i="7" s="1"/>
  <c r="H26" i="1"/>
  <c r="H30" i="1"/>
  <c r="C11" i="8"/>
  <c r="B12" i="8"/>
  <c r="L40" i="14" l="1"/>
  <c r="K37" i="1"/>
  <c r="J40" i="14"/>
  <c r="I37" i="1"/>
  <c r="K40" i="14"/>
  <c r="J37" i="1"/>
  <c r="K45" i="7"/>
  <c r="K12" i="14"/>
  <c r="K26" i="7"/>
  <c r="J25" i="1" s="1"/>
  <c r="I30" i="1"/>
  <c r="I25" i="1"/>
  <c r="H44" i="14"/>
  <c r="F44" i="14"/>
  <c r="E44" i="14"/>
  <c r="C44" i="14"/>
  <c r="B44" i="14"/>
  <c r="G11" i="7"/>
  <c r="B11" i="7"/>
  <c r="A11" i="7"/>
  <c r="G10" i="1"/>
  <c r="E10" i="1"/>
  <c r="D10" i="1"/>
  <c r="B10" i="1"/>
  <c r="A10" i="1"/>
  <c r="K7" i="14" l="1"/>
  <c r="H10" i="1"/>
  <c r="I44" i="14"/>
  <c r="K11" i="7"/>
  <c r="J10" i="1" s="1"/>
  <c r="L11" i="7"/>
  <c r="H11" i="7"/>
  <c r="J11" i="7" s="1"/>
  <c r="L5" i="7"/>
  <c r="L20" i="14" s="1"/>
  <c r="K44" i="14" l="1"/>
  <c r="G5" i="7"/>
  <c r="H5" i="7" s="1"/>
  <c r="I10" i="1"/>
  <c r="J44" i="14"/>
  <c r="L44" i="14"/>
  <c r="K10" i="1"/>
  <c r="K5" i="1"/>
  <c r="B5" i="7"/>
  <c r="A5" i="7"/>
  <c r="H20" i="14"/>
  <c r="F20" i="14"/>
  <c r="E20" i="14"/>
  <c r="C20" i="14"/>
  <c r="B20" i="14"/>
  <c r="G5" i="1"/>
  <c r="E5" i="1"/>
  <c r="D5" i="1"/>
  <c r="B5" i="1"/>
  <c r="A5" i="1"/>
  <c r="H5" i="1" l="1"/>
  <c r="K5" i="7"/>
  <c r="K20" i="14" s="1"/>
  <c r="J5" i="7"/>
  <c r="I20" i="14"/>
  <c r="J5" i="1" l="1"/>
  <c r="I5" i="1"/>
  <c r="J20" i="14"/>
  <c r="H45" i="14" l="1"/>
  <c r="F45" i="14"/>
  <c r="E45" i="14"/>
  <c r="D45" i="14"/>
  <c r="C45" i="14"/>
  <c r="B45" i="14"/>
  <c r="H36" i="14"/>
  <c r="F36" i="14"/>
  <c r="E36" i="14"/>
  <c r="D36" i="14"/>
  <c r="C36" i="14"/>
  <c r="B36" i="14"/>
  <c r="H41" i="14"/>
  <c r="F41" i="14"/>
  <c r="E41" i="14"/>
  <c r="D41" i="14"/>
  <c r="C41" i="14"/>
  <c r="B41" i="14"/>
  <c r="H29" i="14"/>
  <c r="F29" i="14"/>
  <c r="E29" i="14"/>
  <c r="D29" i="14"/>
  <c r="C29" i="14"/>
  <c r="B29" i="14"/>
  <c r="H34" i="14"/>
  <c r="F34" i="14"/>
  <c r="E34" i="14"/>
  <c r="D34" i="14"/>
  <c r="C34" i="14"/>
  <c r="B34" i="14"/>
  <c r="H35" i="14"/>
  <c r="F35" i="14"/>
  <c r="E35" i="14"/>
  <c r="D35" i="14"/>
  <c r="C35" i="14"/>
  <c r="B35" i="14"/>
  <c r="H8" i="14"/>
  <c r="F8" i="14"/>
  <c r="E8" i="14"/>
  <c r="D8" i="14"/>
  <c r="C8" i="14"/>
  <c r="B8" i="14"/>
  <c r="H26" i="14"/>
  <c r="F26" i="14"/>
  <c r="E26" i="14"/>
  <c r="D26" i="14"/>
  <c r="C26" i="14"/>
  <c r="B26" i="14"/>
  <c r="H23" i="14"/>
  <c r="F23" i="14"/>
  <c r="E23" i="14"/>
  <c r="D23" i="14"/>
  <c r="C23" i="14"/>
  <c r="B23" i="14"/>
  <c r="H38" i="14"/>
  <c r="F38" i="14"/>
  <c r="E38" i="14"/>
  <c r="D38" i="14"/>
  <c r="C38" i="14"/>
  <c r="B38" i="14"/>
  <c r="H19" i="14"/>
  <c r="F19" i="14"/>
  <c r="E19" i="14"/>
  <c r="D19" i="14"/>
  <c r="C19" i="14"/>
  <c r="B19" i="14"/>
  <c r="H30" i="14"/>
  <c r="F30" i="14"/>
  <c r="E30" i="14"/>
  <c r="D30" i="14"/>
  <c r="C30" i="14"/>
  <c r="B30" i="14"/>
  <c r="H37" i="14"/>
  <c r="F37" i="14"/>
  <c r="E37" i="14"/>
  <c r="D37" i="14"/>
  <c r="C37" i="14"/>
  <c r="B37" i="14"/>
  <c r="H9" i="14"/>
  <c r="F9" i="14"/>
  <c r="E9" i="14"/>
  <c r="D9" i="14"/>
  <c r="C9" i="14"/>
  <c r="B9" i="14"/>
  <c r="H28" i="14"/>
  <c r="F28" i="14"/>
  <c r="E28" i="14"/>
  <c r="D28" i="14"/>
  <c r="C28" i="14"/>
  <c r="B28" i="14"/>
  <c r="H13" i="14"/>
  <c r="F13" i="14"/>
  <c r="E13" i="14"/>
  <c r="D13" i="14"/>
  <c r="C13" i="14"/>
  <c r="B13" i="14"/>
  <c r="H42" i="14"/>
  <c r="F42" i="14"/>
  <c r="E42" i="14"/>
  <c r="D42" i="14"/>
  <c r="C42" i="14"/>
  <c r="B42" i="14"/>
  <c r="H32" i="14"/>
  <c r="F32" i="14"/>
  <c r="E32" i="14"/>
  <c r="D32" i="14"/>
  <c r="C32" i="14"/>
  <c r="B32" i="14"/>
  <c r="H27" i="14"/>
  <c r="F27" i="14"/>
  <c r="E27" i="14"/>
  <c r="D27" i="14"/>
  <c r="C27" i="14"/>
  <c r="B27" i="14"/>
  <c r="H14" i="14"/>
  <c r="F14" i="14"/>
  <c r="E14" i="14"/>
  <c r="D14" i="14"/>
  <c r="C14" i="14"/>
  <c r="B14" i="14"/>
  <c r="H24" i="14"/>
  <c r="F24" i="14"/>
  <c r="D24" i="14"/>
  <c r="C24" i="14"/>
  <c r="B24" i="14"/>
  <c r="H22" i="14"/>
  <c r="F22" i="14"/>
  <c r="E22" i="14"/>
  <c r="D22" i="14"/>
  <c r="C22" i="14"/>
  <c r="B22" i="14"/>
  <c r="H5" i="14"/>
  <c r="F5" i="14"/>
  <c r="E5" i="14"/>
  <c r="D5" i="14"/>
  <c r="C5" i="14"/>
  <c r="B5" i="14"/>
  <c r="H6" i="14"/>
  <c r="F6" i="14"/>
  <c r="E6" i="14"/>
  <c r="D6" i="14"/>
  <c r="C6" i="14"/>
  <c r="B6" i="14"/>
  <c r="H15" i="14"/>
  <c r="F15" i="14"/>
  <c r="E15" i="14"/>
  <c r="D15" i="14"/>
  <c r="C15" i="14"/>
  <c r="B15" i="14"/>
  <c r="H21" i="14"/>
  <c r="F21" i="14"/>
  <c r="E21" i="14"/>
  <c r="D21" i="14"/>
  <c r="C21" i="14"/>
  <c r="B21" i="14"/>
  <c r="H17" i="14"/>
  <c r="F17" i="14"/>
  <c r="E17" i="14"/>
  <c r="D17" i="14"/>
  <c r="C17" i="14"/>
  <c r="B17" i="14"/>
  <c r="H11" i="14"/>
  <c r="F11" i="14"/>
  <c r="E11" i="14"/>
  <c r="D11" i="14"/>
  <c r="C11" i="14"/>
  <c r="B11" i="14"/>
  <c r="H25" i="14"/>
  <c r="F25" i="14"/>
  <c r="E25" i="14"/>
  <c r="D25" i="14"/>
  <c r="C25" i="14"/>
  <c r="B25" i="14"/>
  <c r="H2" i="14"/>
  <c r="F2" i="14"/>
  <c r="E2" i="14"/>
  <c r="D2" i="14"/>
  <c r="C2" i="14"/>
  <c r="B2" i="14"/>
  <c r="H10" i="14"/>
  <c r="F10" i="14"/>
  <c r="E10" i="14"/>
  <c r="D10" i="14"/>
  <c r="C10" i="14"/>
  <c r="B10" i="14"/>
  <c r="H18" i="14"/>
  <c r="F18" i="14"/>
  <c r="E18" i="14"/>
  <c r="D18" i="14"/>
  <c r="C18" i="14"/>
  <c r="B18" i="14"/>
  <c r="H3" i="14"/>
  <c r="F3" i="14"/>
  <c r="E3" i="14"/>
  <c r="D3" i="14"/>
  <c r="C3" i="14"/>
  <c r="B3" i="14"/>
  <c r="H16" i="14"/>
  <c r="F16" i="14"/>
  <c r="E16" i="14"/>
  <c r="D16" i="14"/>
  <c r="C16" i="14"/>
  <c r="B16" i="14"/>
  <c r="F4" i="14"/>
  <c r="E4" i="14"/>
  <c r="D4" i="14"/>
  <c r="C4" i="14"/>
  <c r="B4" i="14"/>
  <c r="F26" i="13"/>
  <c r="E26" i="13"/>
  <c r="D26" i="13"/>
  <c r="C26" i="13"/>
  <c r="B26" i="13"/>
  <c r="F30" i="13"/>
  <c r="E30" i="13"/>
  <c r="D30" i="13"/>
  <c r="C30" i="13"/>
  <c r="B30" i="13"/>
  <c r="F36" i="13"/>
  <c r="E36" i="13"/>
  <c r="D36" i="13"/>
  <c r="C36" i="13"/>
  <c r="B36" i="13"/>
  <c r="F15" i="13"/>
  <c r="E15" i="13"/>
  <c r="D15" i="13"/>
  <c r="C15" i="13"/>
  <c r="B15" i="13"/>
  <c r="F22" i="13"/>
  <c r="E22" i="13"/>
  <c r="D22" i="13"/>
  <c r="C22" i="13"/>
  <c r="B22" i="13"/>
  <c r="F32" i="13"/>
  <c r="E32" i="13"/>
  <c r="D32" i="13"/>
  <c r="C32" i="13"/>
  <c r="B32" i="13"/>
  <c r="F3" i="13"/>
  <c r="E3" i="13"/>
  <c r="D3" i="13"/>
  <c r="C3" i="13"/>
  <c r="B3" i="13"/>
  <c r="F10" i="13"/>
  <c r="E10" i="13"/>
  <c r="D10" i="13"/>
  <c r="C10" i="13"/>
  <c r="B10" i="13"/>
  <c r="F20" i="13"/>
  <c r="E20" i="13"/>
  <c r="D20" i="13"/>
  <c r="C20" i="13"/>
  <c r="B20" i="13"/>
  <c r="F21" i="13"/>
  <c r="E21" i="13"/>
  <c r="D21" i="13"/>
  <c r="C21" i="13"/>
  <c r="B21" i="13"/>
  <c r="F23" i="13"/>
  <c r="E23" i="13"/>
  <c r="D23" i="13"/>
  <c r="C23" i="13"/>
  <c r="B23" i="13"/>
  <c r="F7" i="13"/>
  <c r="E7" i="13"/>
  <c r="D7" i="13"/>
  <c r="C7" i="13"/>
  <c r="B7" i="13"/>
  <c r="F5" i="13"/>
  <c r="E5" i="13"/>
  <c r="D5" i="13"/>
  <c r="C5" i="13"/>
  <c r="B5" i="13"/>
  <c r="F11" i="13"/>
  <c r="E11" i="13"/>
  <c r="D11" i="13"/>
  <c r="C11" i="13"/>
  <c r="B11" i="13"/>
  <c r="F33" i="13"/>
  <c r="E33" i="13"/>
  <c r="D33" i="13"/>
  <c r="C33" i="13"/>
  <c r="B33" i="13"/>
  <c r="F27" i="13"/>
  <c r="E27" i="13"/>
  <c r="D27" i="13"/>
  <c r="C27" i="13"/>
  <c r="B27" i="13"/>
  <c r="F19" i="13"/>
  <c r="E19" i="13"/>
  <c r="D19" i="13"/>
  <c r="C19" i="13"/>
  <c r="B19" i="13"/>
  <c r="F13" i="13"/>
  <c r="E13" i="13"/>
  <c r="D13" i="13"/>
  <c r="C13" i="13"/>
  <c r="B13" i="13"/>
  <c r="F37" i="13"/>
  <c r="E37" i="13"/>
  <c r="D37" i="13"/>
  <c r="C37" i="13"/>
  <c r="B37" i="13"/>
  <c r="F12" i="13"/>
  <c r="E12" i="13"/>
  <c r="D12" i="13"/>
  <c r="C12" i="13"/>
  <c r="B12" i="13"/>
  <c r="F18" i="13"/>
  <c r="E18" i="13"/>
  <c r="D18" i="13"/>
  <c r="C18" i="13"/>
  <c r="B18" i="13"/>
  <c r="F2" i="13"/>
  <c r="E2" i="13"/>
  <c r="D2" i="13"/>
  <c r="C2" i="13"/>
  <c r="B2" i="13"/>
  <c r="F34" i="13"/>
  <c r="E34" i="13"/>
  <c r="D34" i="13"/>
  <c r="C34" i="13"/>
  <c r="B34" i="13"/>
  <c r="F6" i="13"/>
  <c r="E6" i="13"/>
  <c r="D6" i="13"/>
  <c r="C6" i="13"/>
  <c r="B6" i="13"/>
  <c r="F31" i="13"/>
  <c r="E31" i="13"/>
  <c r="D31" i="13"/>
  <c r="C31" i="13"/>
  <c r="B31" i="13"/>
  <c r="F29" i="13"/>
  <c r="E29" i="13"/>
  <c r="D29" i="13"/>
  <c r="C29" i="13"/>
  <c r="B29" i="13"/>
  <c r="F16" i="13"/>
  <c r="E16" i="13"/>
  <c r="D16" i="13"/>
  <c r="C16" i="13"/>
  <c r="B16" i="13"/>
  <c r="F28" i="13"/>
  <c r="E28" i="13"/>
  <c r="D28" i="13"/>
  <c r="C28" i="13"/>
  <c r="B28" i="13"/>
  <c r="F24" i="13"/>
  <c r="E24" i="13"/>
  <c r="D24" i="13"/>
  <c r="C24" i="13"/>
  <c r="B24" i="13"/>
  <c r="F35" i="13"/>
  <c r="E35" i="13"/>
  <c r="D35" i="13"/>
  <c r="C35" i="13"/>
  <c r="B35" i="13"/>
  <c r="F17" i="13"/>
  <c r="E17" i="13"/>
  <c r="D17" i="13"/>
  <c r="C17" i="13"/>
  <c r="B17" i="13"/>
  <c r="F8" i="13"/>
  <c r="E8" i="13"/>
  <c r="D8" i="13"/>
  <c r="C8" i="13"/>
  <c r="B8" i="13"/>
  <c r="F9" i="13"/>
  <c r="E9" i="13"/>
  <c r="D9" i="13"/>
  <c r="C9" i="13"/>
  <c r="B9" i="13"/>
  <c r="F14" i="13"/>
  <c r="E14" i="13"/>
  <c r="D14" i="13"/>
  <c r="C14" i="13"/>
  <c r="B14" i="13"/>
  <c r="F25" i="13"/>
  <c r="E25" i="13"/>
  <c r="D25" i="13"/>
  <c r="C25" i="13"/>
  <c r="B25" i="13"/>
  <c r="F4" i="13"/>
  <c r="E4" i="13"/>
  <c r="D4" i="13"/>
  <c r="C4" i="13"/>
  <c r="B4" i="13"/>
  <c r="M6" i="13" l="1"/>
  <c r="M5" i="13"/>
  <c r="M10" i="13"/>
  <c r="M3" i="13"/>
  <c r="I4" i="14"/>
  <c r="I3" i="14"/>
  <c r="I10" i="14"/>
  <c r="I25" i="14"/>
  <c r="I17" i="14"/>
  <c r="I15" i="14"/>
  <c r="I5" i="14"/>
  <c r="I24" i="14"/>
  <c r="I27" i="14"/>
  <c r="I42" i="14"/>
  <c r="I28" i="14"/>
  <c r="I37" i="14"/>
  <c r="I38" i="14"/>
  <c r="I26" i="14"/>
  <c r="I35" i="14"/>
  <c r="I29" i="14"/>
  <c r="I36" i="14"/>
  <c r="I19" i="14"/>
  <c r="I16" i="14"/>
  <c r="I18" i="14"/>
  <c r="I2" i="14"/>
  <c r="I11" i="14"/>
  <c r="I21" i="14"/>
  <c r="I6" i="14"/>
  <c r="I22" i="14"/>
  <c r="I14" i="14"/>
  <c r="I32" i="14"/>
  <c r="I13" i="14"/>
  <c r="I9" i="14"/>
  <c r="I30" i="14"/>
  <c r="I23" i="14"/>
  <c r="I8" i="14"/>
  <c r="I34" i="14"/>
  <c r="I41" i="14"/>
  <c r="I45" i="14"/>
  <c r="M36" i="13"/>
  <c r="M2" i="13"/>
  <c r="M34" i="13"/>
  <c r="M11" i="13"/>
  <c r="M35" i="13"/>
  <c r="M13" i="13"/>
  <c r="M37" i="13"/>
  <c r="M14" i="13"/>
  <c r="M18" i="13"/>
  <c r="M22" i="13"/>
  <c r="M26" i="13"/>
  <c r="M30" i="13"/>
  <c r="M7" i="13"/>
  <c r="M15" i="13"/>
  <c r="M19" i="13"/>
  <c r="M23" i="13"/>
  <c r="M27" i="13"/>
  <c r="M31" i="13"/>
  <c r="M4" i="13"/>
  <c r="M8" i="13"/>
  <c r="M12" i="13"/>
  <c r="M16" i="13"/>
  <c r="M20" i="13"/>
  <c r="M24" i="13"/>
  <c r="M28" i="13"/>
  <c r="M32" i="13"/>
  <c r="M9" i="13"/>
  <c r="M17" i="13"/>
  <c r="M21" i="13"/>
  <c r="M25" i="13"/>
  <c r="M29" i="13"/>
  <c r="M33" i="13"/>
  <c r="H2" i="13"/>
  <c r="I2" i="13" s="1"/>
  <c r="K2" i="13" s="1"/>
  <c r="H4" i="13"/>
  <c r="I4" i="13" s="1"/>
  <c r="K4" i="13" s="1"/>
  <c r="H6" i="13"/>
  <c r="I6" i="13" s="1"/>
  <c r="K6" i="13" s="1"/>
  <c r="H8" i="13"/>
  <c r="I8" i="13" s="1"/>
  <c r="K8" i="13" s="1"/>
  <c r="H10" i="13"/>
  <c r="I10" i="13" s="1"/>
  <c r="K10" i="13" s="1"/>
  <c r="H12" i="13"/>
  <c r="I12" i="13" s="1"/>
  <c r="K12" i="13" s="1"/>
  <c r="H14" i="13"/>
  <c r="L14" i="13" s="1"/>
  <c r="H16" i="13"/>
  <c r="I16" i="13" s="1"/>
  <c r="K16" i="13" s="1"/>
  <c r="H18" i="13"/>
  <c r="I18" i="13" s="1"/>
  <c r="K18" i="13" s="1"/>
  <c r="H20" i="13"/>
  <c r="I20" i="13" s="1"/>
  <c r="K20" i="13" s="1"/>
  <c r="H22" i="13"/>
  <c r="I22" i="13" s="1"/>
  <c r="K22" i="13" s="1"/>
  <c r="H24" i="13"/>
  <c r="I24" i="13" s="1"/>
  <c r="K24" i="13" s="1"/>
  <c r="H26" i="13"/>
  <c r="I26" i="13" s="1"/>
  <c r="K26" i="13" s="1"/>
  <c r="H28" i="13"/>
  <c r="I28" i="13" s="1"/>
  <c r="K28" i="13" s="1"/>
  <c r="H30" i="13"/>
  <c r="L30" i="13" s="1"/>
  <c r="H32" i="13"/>
  <c r="I32" i="13" s="1"/>
  <c r="K32" i="13" s="1"/>
  <c r="H34" i="13"/>
  <c r="I34" i="13" s="1"/>
  <c r="K34" i="13" s="1"/>
  <c r="H36" i="13"/>
  <c r="I36" i="13" s="1"/>
  <c r="K36" i="13" s="1"/>
  <c r="H3" i="13"/>
  <c r="L3" i="13" s="1"/>
  <c r="H5" i="13"/>
  <c r="I5" i="13" s="1"/>
  <c r="K5" i="13" s="1"/>
  <c r="H7" i="13"/>
  <c r="L7" i="13" s="1"/>
  <c r="H9" i="13"/>
  <c r="I9" i="13" s="1"/>
  <c r="K9" i="13" s="1"/>
  <c r="H11" i="13"/>
  <c r="L11" i="13" s="1"/>
  <c r="H13" i="13"/>
  <c r="I13" i="13" s="1"/>
  <c r="K13" i="13" s="1"/>
  <c r="H15" i="13"/>
  <c r="L15" i="13" s="1"/>
  <c r="H17" i="13"/>
  <c r="I17" i="13" s="1"/>
  <c r="K17" i="13" s="1"/>
  <c r="H19" i="13"/>
  <c r="L19" i="13" s="1"/>
  <c r="H21" i="13"/>
  <c r="I21" i="13" s="1"/>
  <c r="K21" i="13" s="1"/>
  <c r="H23" i="13"/>
  <c r="I23" i="13" s="1"/>
  <c r="K23" i="13" s="1"/>
  <c r="H25" i="13"/>
  <c r="I25" i="13" s="1"/>
  <c r="K25" i="13" s="1"/>
  <c r="H27" i="13"/>
  <c r="L27" i="13" s="1"/>
  <c r="H29" i="13"/>
  <c r="L29" i="13" s="1"/>
  <c r="H31" i="13"/>
  <c r="L31" i="13" s="1"/>
  <c r="H33" i="13"/>
  <c r="L33" i="13" s="1"/>
  <c r="H35" i="13"/>
  <c r="L35" i="13" s="1"/>
  <c r="H37" i="13"/>
  <c r="L37" i="13" s="1"/>
  <c r="S15" i="10"/>
  <c r="R15" i="10"/>
  <c r="Q15" i="10"/>
  <c r="P15" i="10"/>
  <c r="O15" i="10"/>
  <c r="N15" i="10"/>
  <c r="S14" i="10"/>
  <c r="R14" i="10"/>
  <c r="Q14" i="10"/>
  <c r="P14" i="10"/>
  <c r="O14" i="10"/>
  <c r="N14" i="10"/>
  <c r="S13" i="10"/>
  <c r="R13" i="10"/>
  <c r="Q13" i="10"/>
  <c r="P13" i="10"/>
  <c r="O13" i="10"/>
  <c r="N13" i="10"/>
  <c r="S12" i="10"/>
  <c r="R12" i="10"/>
  <c r="Q12" i="10"/>
  <c r="P12" i="10"/>
  <c r="O12" i="10"/>
  <c r="N12" i="10"/>
  <c r="S11" i="10"/>
  <c r="R11" i="10"/>
  <c r="Q11" i="10"/>
  <c r="P11" i="10"/>
  <c r="O11" i="10"/>
  <c r="N11" i="10"/>
  <c r="S10" i="10"/>
  <c r="R10" i="10"/>
  <c r="Q10" i="10"/>
  <c r="P10" i="10"/>
  <c r="O10" i="10"/>
  <c r="N10" i="10"/>
  <c r="M10" i="10"/>
  <c r="L10" i="10"/>
  <c r="K10" i="10"/>
  <c r="J15" i="10"/>
  <c r="I15" i="10"/>
  <c r="H15" i="10"/>
  <c r="J14" i="10"/>
  <c r="I14" i="10"/>
  <c r="H14" i="10"/>
  <c r="J13" i="10"/>
  <c r="I13" i="10"/>
  <c r="H13" i="10"/>
  <c r="J11" i="10"/>
  <c r="I11" i="10"/>
  <c r="H11" i="10"/>
  <c r="J10" i="10"/>
  <c r="I10" i="10"/>
  <c r="H10" i="10"/>
  <c r="G15" i="10"/>
  <c r="F15" i="10"/>
  <c r="E15" i="10"/>
  <c r="G14" i="10"/>
  <c r="F14" i="10"/>
  <c r="E14" i="10"/>
  <c r="G13" i="10"/>
  <c r="F13" i="10"/>
  <c r="E13" i="10"/>
  <c r="G11" i="10"/>
  <c r="F11" i="10"/>
  <c r="E11" i="10"/>
  <c r="G10" i="10"/>
  <c r="F10" i="10"/>
  <c r="E10" i="10"/>
  <c r="D15" i="10"/>
  <c r="C15" i="10"/>
  <c r="B15" i="10"/>
  <c r="D14" i="10"/>
  <c r="C14" i="10"/>
  <c r="B14" i="10"/>
  <c r="D12" i="10"/>
  <c r="C12" i="10"/>
  <c r="B12" i="10"/>
  <c r="D11" i="10"/>
  <c r="C11" i="10"/>
  <c r="B11" i="10"/>
  <c r="D10" i="10"/>
  <c r="C10" i="10"/>
  <c r="B10" i="10"/>
  <c r="P7" i="10"/>
  <c r="O7" i="10"/>
  <c r="N7" i="10"/>
  <c r="P6" i="10"/>
  <c r="O6" i="10"/>
  <c r="N6" i="10"/>
  <c r="P5" i="10"/>
  <c r="O5" i="10"/>
  <c r="N5" i="10"/>
  <c r="P4" i="10"/>
  <c r="O4" i="10"/>
  <c r="N4" i="10"/>
  <c r="P3" i="10"/>
  <c r="O3" i="10"/>
  <c r="N3" i="10"/>
  <c r="P2" i="10"/>
  <c r="O2" i="10"/>
  <c r="N2" i="10"/>
  <c r="M7" i="10"/>
  <c r="L7" i="10"/>
  <c r="K7" i="10"/>
  <c r="M6" i="10"/>
  <c r="L6" i="10"/>
  <c r="K6" i="10"/>
  <c r="M5" i="10"/>
  <c r="L5" i="10"/>
  <c r="K5" i="10"/>
  <c r="M4" i="10"/>
  <c r="L4" i="10"/>
  <c r="K4" i="10"/>
  <c r="M3" i="10"/>
  <c r="L3" i="10"/>
  <c r="K3" i="10"/>
  <c r="J7" i="10"/>
  <c r="I7" i="10"/>
  <c r="H7" i="10"/>
  <c r="J6" i="10"/>
  <c r="I6" i="10"/>
  <c r="H6" i="10"/>
  <c r="J5" i="10"/>
  <c r="I5" i="10"/>
  <c r="H5" i="10"/>
  <c r="J4" i="10"/>
  <c r="I4" i="10"/>
  <c r="H4" i="10"/>
  <c r="J3" i="10"/>
  <c r="I3" i="10"/>
  <c r="H3" i="10"/>
  <c r="H2" i="10"/>
  <c r="J2" i="10"/>
  <c r="I2" i="10"/>
  <c r="J8" i="10" l="1"/>
  <c r="P8" i="10"/>
  <c r="L34" i="13"/>
  <c r="L2" i="13"/>
  <c r="L10" i="13"/>
  <c r="L12" i="13"/>
  <c r="L18" i="13"/>
  <c r="L26" i="13"/>
  <c r="L32" i="13"/>
  <c r="L16" i="13"/>
  <c r="L8" i="13"/>
  <c r="L24" i="13"/>
  <c r="L4" i="13"/>
  <c r="I30" i="13"/>
  <c r="K30" i="13" s="1"/>
  <c r="L22" i="13"/>
  <c r="I27" i="13"/>
  <c r="K27" i="13" s="1"/>
  <c r="L20" i="13"/>
  <c r="L6" i="13"/>
  <c r="I14" i="13"/>
  <c r="K14" i="13" s="1"/>
  <c r="I37" i="13"/>
  <c r="K37" i="13" s="1"/>
  <c r="L5" i="13"/>
  <c r="L36" i="13"/>
  <c r="I29" i="13"/>
  <c r="K29" i="13" s="1"/>
  <c r="L21" i="13"/>
  <c r="I19" i="13"/>
  <c r="K19" i="13" s="1"/>
  <c r="I11" i="13"/>
  <c r="K11" i="13" s="1"/>
  <c r="L13" i="13"/>
  <c r="L28" i="13"/>
  <c r="L25" i="13"/>
  <c r="L17" i="13"/>
  <c r="L9" i="13"/>
  <c r="I15" i="13"/>
  <c r="K15" i="13" s="1"/>
  <c r="I35" i="13"/>
  <c r="K35" i="13" s="1"/>
  <c r="I31" i="13"/>
  <c r="K31" i="13" s="1"/>
  <c r="I7" i="13"/>
  <c r="K7" i="13" s="1"/>
  <c r="I3" i="13"/>
  <c r="K3" i="13" s="1"/>
  <c r="L23" i="13"/>
  <c r="I33" i="13"/>
  <c r="K33" i="13" s="1"/>
  <c r="N8" i="10"/>
  <c r="O8" i="10"/>
  <c r="I8" i="10"/>
  <c r="H8" i="10"/>
  <c r="G35" i="8"/>
  <c r="F35" i="8"/>
  <c r="G34" i="8"/>
  <c r="F34" i="8"/>
  <c r="G33" i="8"/>
  <c r="F33" i="8"/>
  <c r="G32" i="8"/>
  <c r="F32" i="8"/>
  <c r="G31" i="8"/>
  <c r="F31" i="8"/>
  <c r="G30" i="8"/>
  <c r="F30" i="8"/>
  <c r="G21" i="8"/>
  <c r="F21" i="8"/>
  <c r="G20" i="8"/>
  <c r="F20" i="8"/>
  <c r="G19" i="8"/>
  <c r="F19" i="8"/>
  <c r="G18" i="8"/>
  <c r="F18" i="8"/>
  <c r="G17" i="8"/>
  <c r="F17" i="8"/>
  <c r="F16" i="8"/>
  <c r="G16" i="8"/>
  <c r="G14" i="8"/>
  <c r="F14" i="8"/>
  <c r="G13" i="8"/>
  <c r="F13" i="8"/>
  <c r="G12" i="8"/>
  <c r="F12" i="8"/>
  <c r="G11" i="8"/>
  <c r="F11" i="8"/>
  <c r="G10" i="8"/>
  <c r="F10" i="8"/>
  <c r="G9" i="8"/>
  <c r="F9" i="8"/>
  <c r="E35" i="8"/>
  <c r="E34" i="8"/>
  <c r="E33" i="8"/>
  <c r="E31" i="8"/>
  <c r="E30" i="8"/>
  <c r="E21" i="8"/>
  <c r="E20" i="8"/>
  <c r="E19" i="8"/>
  <c r="E17" i="8"/>
  <c r="E14" i="8"/>
  <c r="E13" i="8"/>
  <c r="E10" i="8"/>
  <c r="E9" i="8"/>
  <c r="D35" i="8"/>
  <c r="D30" i="8"/>
  <c r="D21" i="8"/>
  <c r="D16" i="8"/>
  <c r="D14" i="8"/>
  <c r="D9" i="8"/>
  <c r="C21" i="8"/>
  <c r="C20" i="8"/>
  <c r="C19" i="8"/>
  <c r="C18" i="8"/>
  <c r="C17" i="8"/>
  <c r="C16" i="8"/>
  <c r="C14" i="8"/>
  <c r="C13" i="8"/>
  <c r="C12" i="8"/>
  <c r="C10" i="8"/>
  <c r="C9" i="8"/>
  <c r="B35" i="8"/>
  <c r="B34" i="8"/>
  <c r="B33" i="8"/>
  <c r="B32" i="8"/>
  <c r="B31" i="8"/>
  <c r="B30" i="8"/>
  <c r="B21" i="8"/>
  <c r="B20" i="8"/>
  <c r="B19" i="8"/>
  <c r="B14" i="8"/>
  <c r="B13" i="8"/>
  <c r="B11" i="8"/>
  <c r="B10" i="8"/>
  <c r="B9" i="8"/>
  <c r="C46" i="8"/>
  <c r="C45" i="8"/>
  <c r="C44" i="8"/>
  <c r="C43" i="8"/>
  <c r="C42" i="8"/>
  <c r="G7" i="8"/>
  <c r="G6" i="8"/>
  <c r="G5" i="8"/>
  <c r="G4" i="8"/>
  <c r="G3" i="8"/>
  <c r="G2" i="8"/>
  <c r="F7" i="8"/>
  <c r="F6" i="8"/>
  <c r="F5" i="8"/>
  <c r="F4" i="8"/>
  <c r="F3" i="8"/>
  <c r="F2" i="8"/>
  <c r="E7" i="8"/>
  <c r="E6" i="8"/>
  <c r="E5" i="8"/>
  <c r="E4" i="8"/>
  <c r="E3" i="8"/>
  <c r="E2" i="8"/>
  <c r="D7" i="8"/>
  <c r="D6" i="8"/>
  <c r="D5" i="8"/>
  <c r="D4" i="8"/>
  <c r="D3" i="8"/>
  <c r="D2" i="8"/>
  <c r="D8" i="8" l="1"/>
  <c r="G19" i="1" l="1"/>
  <c r="E19" i="1"/>
  <c r="G24" i="1"/>
  <c r="E24" i="1"/>
  <c r="D24" i="1"/>
  <c r="D19" i="1"/>
  <c r="G18" i="1"/>
  <c r="E18" i="1"/>
  <c r="G21" i="1"/>
  <c r="E21" i="1"/>
  <c r="D18" i="1"/>
  <c r="D21" i="1"/>
  <c r="G20" i="1"/>
  <c r="D20" i="1"/>
  <c r="E20" i="1"/>
  <c r="G42" i="1"/>
  <c r="E42" i="1"/>
  <c r="G46" i="1"/>
  <c r="E46" i="1"/>
  <c r="G34" i="1"/>
  <c r="E34" i="1"/>
  <c r="G43" i="1"/>
  <c r="E43" i="1"/>
  <c r="G33" i="1"/>
  <c r="E33" i="1"/>
  <c r="G29" i="1"/>
  <c r="E29" i="1"/>
  <c r="G36" i="1"/>
  <c r="E36" i="1"/>
  <c r="G32" i="1"/>
  <c r="E32" i="1"/>
  <c r="G39" i="1"/>
  <c r="E39" i="1"/>
  <c r="D45" i="1"/>
  <c r="E47" i="1"/>
  <c r="G47" i="1"/>
  <c r="G45" i="1"/>
  <c r="E45" i="1"/>
  <c r="G40" i="1"/>
  <c r="E40" i="1"/>
  <c r="G38" i="1"/>
  <c r="E38" i="1"/>
  <c r="E41" i="1"/>
  <c r="D41" i="1"/>
  <c r="C41" i="1"/>
  <c r="G31" i="1"/>
  <c r="E31" i="1"/>
  <c r="D31" i="1"/>
  <c r="C31" i="1"/>
  <c r="C28" i="1"/>
  <c r="G28" i="1" l="1"/>
  <c r="E28" i="1"/>
  <c r="G35" i="1" l="1"/>
  <c r="E35" i="1"/>
  <c r="D35" i="1"/>
  <c r="C35" i="1"/>
  <c r="G44" i="1"/>
  <c r="E44" i="1"/>
  <c r="K46" i="6"/>
  <c r="S10" i="9" s="1"/>
  <c r="J46" i="6"/>
  <c r="R10" i="9" s="1"/>
  <c r="K34" i="6"/>
  <c r="K39" i="6" s="1"/>
  <c r="P10" i="9" s="1"/>
  <c r="J34" i="6"/>
  <c r="I34" i="6"/>
  <c r="K27" i="6"/>
  <c r="K32" i="6" s="1"/>
  <c r="M10" i="9" s="1"/>
  <c r="J27" i="6"/>
  <c r="J32" i="6" s="1"/>
  <c r="L10" i="9" s="1"/>
  <c r="I27" i="6"/>
  <c r="K19" i="6"/>
  <c r="K25" i="6" s="1"/>
  <c r="J10" i="9" s="1"/>
  <c r="J19" i="6"/>
  <c r="I19" i="6"/>
  <c r="K15" i="6"/>
  <c r="G10" i="9" s="1"/>
  <c r="K2" i="6"/>
  <c r="K8" i="6" s="1"/>
  <c r="D10" i="9" s="1"/>
  <c r="J2" i="6"/>
  <c r="I2" i="6"/>
  <c r="K43" i="4"/>
  <c r="S6" i="9" s="1"/>
  <c r="P6" i="9"/>
  <c r="M6" i="9"/>
  <c r="L6" i="9"/>
  <c r="K6" i="9"/>
  <c r="I22" i="4"/>
  <c r="H6" i="9" s="1"/>
  <c r="K10" i="4"/>
  <c r="K15" i="4" s="1"/>
  <c r="G6" i="9" s="1"/>
  <c r="J10" i="4"/>
  <c r="I10" i="4"/>
  <c r="K2" i="4"/>
  <c r="K8" i="4" s="1"/>
  <c r="J2" i="4"/>
  <c r="I2" i="4"/>
  <c r="J25" i="6" l="1"/>
  <c r="I10" i="9" s="1"/>
  <c r="O6" i="9"/>
  <c r="J22" i="4"/>
  <c r="I6" i="9" s="1"/>
  <c r="K22" i="4"/>
  <c r="J6" i="9" s="1"/>
  <c r="J8" i="4"/>
  <c r="I15" i="4"/>
  <c r="E6" i="9" s="1"/>
  <c r="I43" i="4"/>
  <c r="Q6" i="9" s="1"/>
  <c r="I8" i="4"/>
  <c r="I25" i="6"/>
  <c r="H10" i="9" s="1"/>
  <c r="I32" i="6"/>
  <c r="K10" i="9" s="1"/>
  <c r="I39" i="6"/>
  <c r="N10" i="9" s="1"/>
  <c r="N6" i="9"/>
  <c r="J8" i="6"/>
  <c r="I46" i="6"/>
  <c r="Q10" i="9" s="1"/>
  <c r="I15" i="6"/>
  <c r="E10" i="9" s="1"/>
  <c r="J15" i="6"/>
  <c r="F10" i="9" s="1"/>
  <c r="I8" i="6"/>
  <c r="J39" i="6"/>
  <c r="O10" i="9" s="1"/>
  <c r="J15" i="4"/>
  <c r="F6" i="9" s="1"/>
  <c r="J43" i="4"/>
  <c r="R6" i="9" s="1"/>
  <c r="K43" i="3"/>
  <c r="S4" i="9" s="1"/>
  <c r="K36" i="3"/>
  <c r="P4" i="9" s="1"/>
  <c r="I10" i="3"/>
  <c r="J10" i="3"/>
  <c r="A44" i="7"/>
  <c r="A43" i="7"/>
  <c r="C10" i="9" l="1"/>
  <c r="J43" i="3"/>
  <c r="R4" i="9" s="1"/>
  <c r="J36" i="3"/>
  <c r="O4" i="9" s="1"/>
  <c r="I43" i="3"/>
  <c r="Q4" i="9" s="1"/>
  <c r="I36" i="3"/>
  <c r="N4" i="9" s="1"/>
  <c r="K22" i="3"/>
  <c r="J4" i="9" s="1"/>
  <c r="K10" i="3"/>
  <c r="K15" i="3" s="1"/>
  <c r="G4" i="9" s="1"/>
  <c r="K2" i="3"/>
  <c r="J2" i="3"/>
  <c r="I2" i="3"/>
  <c r="J22" i="3" l="1"/>
  <c r="I4" i="9" s="1"/>
  <c r="I22" i="3"/>
  <c r="H4" i="9" s="1"/>
  <c r="I15" i="3"/>
  <c r="E4" i="9" s="1"/>
  <c r="J15" i="3"/>
  <c r="F4" i="9" s="1"/>
  <c r="A49" i="7"/>
  <c r="A48" i="7"/>
  <c r="A47" i="7"/>
  <c r="A46" i="7"/>
  <c r="A16" i="7"/>
  <c r="A15" i="7"/>
  <c r="A14" i="7"/>
  <c r="B25" i="1"/>
  <c r="C25" i="1"/>
  <c r="I15" i="2"/>
  <c r="J15" i="2"/>
  <c r="K15" i="2"/>
  <c r="K19" i="2" s="1"/>
  <c r="J2" i="9" s="1"/>
  <c r="J19" i="2" l="1"/>
  <c r="I2" i="9" s="1"/>
  <c r="I19" i="2"/>
  <c r="H2" i="9" s="1"/>
  <c r="H25" i="1"/>
  <c r="K29" i="3" l="1"/>
  <c r="M4" i="9" s="1"/>
  <c r="L4" i="9" l="1"/>
  <c r="K4" i="9"/>
  <c r="C41" i="8"/>
  <c r="B9" i="1"/>
  <c r="A9" i="1"/>
  <c r="B8" i="1"/>
  <c r="A8" i="1"/>
  <c r="B11" i="1"/>
  <c r="A11" i="1"/>
  <c r="B40" i="1"/>
  <c r="A40" i="1"/>
  <c r="B14" i="1"/>
  <c r="A14" i="1"/>
  <c r="B42" i="1"/>
  <c r="A42" i="1"/>
  <c r="B39" i="1"/>
  <c r="A39" i="1"/>
  <c r="B38" i="1"/>
  <c r="A38" i="1"/>
  <c r="B46" i="1"/>
  <c r="A46" i="1"/>
  <c r="B18" i="1"/>
  <c r="A18" i="1"/>
  <c r="B35" i="1"/>
  <c r="A35" i="1"/>
  <c r="B34" i="1"/>
  <c r="A34" i="1"/>
  <c r="B15" i="1"/>
  <c r="A15" i="1"/>
  <c r="B20" i="1"/>
  <c r="A20" i="1"/>
  <c r="B41" i="1"/>
  <c r="A41" i="1"/>
  <c r="B6" i="1"/>
  <c r="A6" i="1"/>
  <c r="B45" i="1"/>
  <c r="A45" i="1"/>
  <c r="B47" i="1"/>
  <c r="A47" i="1"/>
  <c r="B19" i="1"/>
  <c r="A19" i="1"/>
  <c r="B21" i="1"/>
  <c r="A21" i="1"/>
  <c r="B13" i="1"/>
  <c r="A13" i="1"/>
  <c r="B43" i="1"/>
  <c r="A43" i="1"/>
  <c r="B44" i="1"/>
  <c r="A44" i="1"/>
  <c r="B36" i="1"/>
  <c r="A36" i="1"/>
  <c r="B2" i="1"/>
  <c r="A2" i="1"/>
  <c r="B32" i="1"/>
  <c r="A32" i="1"/>
  <c r="B12" i="1"/>
  <c r="A12" i="1"/>
  <c r="B4" i="1"/>
  <c r="A4" i="1"/>
  <c r="B33" i="1"/>
  <c r="A33" i="1"/>
  <c r="B29" i="1"/>
  <c r="A29" i="1"/>
  <c r="B7" i="1"/>
  <c r="A7" i="1"/>
  <c r="B28" i="1"/>
  <c r="A28" i="1"/>
  <c r="B31" i="1"/>
  <c r="A31" i="1"/>
  <c r="B3" i="1"/>
  <c r="A3" i="1"/>
  <c r="B24" i="1"/>
  <c r="A24" i="1"/>
  <c r="K37" i="2"/>
  <c r="S2" i="9" s="1"/>
  <c r="S12" i="9" l="1"/>
  <c r="S14" i="9" s="1"/>
  <c r="H46" i="8" s="1"/>
  <c r="J37" i="2"/>
  <c r="R2" i="9" s="1"/>
  <c r="R12" i="9" s="1"/>
  <c r="I37" i="2"/>
  <c r="Q2" i="9" s="1"/>
  <c r="Q12" i="9" s="1"/>
  <c r="G9" i="1"/>
  <c r="G8" i="1"/>
  <c r="G11" i="1"/>
  <c r="G14" i="1"/>
  <c r="G15" i="1"/>
  <c r="G6" i="1"/>
  <c r="G13" i="1"/>
  <c r="G7" i="1"/>
  <c r="G2" i="1"/>
  <c r="G12" i="1"/>
  <c r="G3" i="1"/>
  <c r="G4" i="1"/>
  <c r="R14" i="9" l="1"/>
  <c r="G46" i="8" s="1"/>
  <c r="Q14" i="9"/>
  <c r="F46" i="8" s="1"/>
  <c r="C3" i="1" l="1"/>
  <c r="D3" i="1"/>
  <c r="E3" i="1"/>
  <c r="C4" i="1"/>
  <c r="D4" i="1"/>
  <c r="E4" i="1"/>
  <c r="C12" i="1"/>
  <c r="D12" i="1"/>
  <c r="E12" i="1"/>
  <c r="C6" i="1"/>
  <c r="D6" i="1"/>
  <c r="E6" i="1"/>
  <c r="C7" i="1"/>
  <c r="D7" i="1"/>
  <c r="E7" i="1"/>
  <c r="C8" i="1"/>
  <c r="D8" i="1"/>
  <c r="E8" i="1"/>
  <c r="C9" i="1"/>
  <c r="D9" i="1"/>
  <c r="E9" i="1"/>
  <c r="C11" i="1"/>
  <c r="D11" i="1"/>
  <c r="E11" i="1"/>
  <c r="C13" i="1"/>
  <c r="D13" i="1"/>
  <c r="E13" i="1"/>
  <c r="C14" i="1"/>
  <c r="D14" i="1"/>
  <c r="E14" i="1"/>
  <c r="C15" i="1"/>
  <c r="D15" i="1"/>
  <c r="E15" i="1"/>
  <c r="C18" i="1"/>
  <c r="C19" i="1"/>
  <c r="C20" i="1"/>
  <c r="C21" i="1"/>
  <c r="C24" i="1"/>
  <c r="D28" i="1"/>
  <c r="C29" i="1"/>
  <c r="D29" i="1"/>
  <c r="C32" i="1"/>
  <c r="D32" i="1"/>
  <c r="C33" i="1"/>
  <c r="D33" i="1"/>
  <c r="C34" i="1"/>
  <c r="D34" i="1"/>
  <c r="C36" i="1"/>
  <c r="D36" i="1"/>
  <c r="C38" i="1"/>
  <c r="D38" i="1"/>
  <c r="C39" i="1"/>
  <c r="D39" i="1"/>
  <c r="C40" i="1"/>
  <c r="D40" i="1"/>
  <c r="C42" i="1"/>
  <c r="D42" i="1"/>
  <c r="C43" i="1"/>
  <c r="D43" i="1"/>
  <c r="C44" i="1"/>
  <c r="D44" i="1"/>
  <c r="C45" i="1"/>
  <c r="C46" i="1"/>
  <c r="D46" i="1"/>
  <c r="C47" i="1"/>
  <c r="D47" i="1"/>
  <c r="E2" i="1"/>
  <c r="D2" i="1"/>
  <c r="C2" i="1"/>
  <c r="H41" i="1" l="1"/>
  <c r="H35" i="1"/>
  <c r="H15" i="1"/>
  <c r="H32" i="1"/>
  <c r="H45" i="1"/>
  <c r="H36" i="1"/>
  <c r="H3" i="1"/>
  <c r="H6" i="1"/>
  <c r="H24" i="1"/>
  <c r="H33" i="1"/>
  <c r="H12" i="1"/>
  <c r="H42" i="1"/>
  <c r="H43" i="1"/>
  <c r="H20" i="1"/>
  <c r="H19" i="1"/>
  <c r="H21" i="1"/>
  <c r="H44" i="1"/>
  <c r="H4" i="1"/>
  <c r="H18" i="1"/>
  <c r="H34" i="1"/>
  <c r="H8" i="1"/>
  <c r="H7" i="1"/>
  <c r="H40" i="1"/>
  <c r="H39" i="1"/>
  <c r="H38" i="1"/>
  <c r="H14" i="1"/>
  <c r="H13" i="1"/>
  <c r="H11" i="1"/>
  <c r="H9" i="1"/>
  <c r="H31" i="1"/>
  <c r="H29" i="1"/>
  <c r="H28" i="1"/>
  <c r="H47" i="1"/>
  <c r="H46" i="1"/>
  <c r="B44" i="7"/>
  <c r="B46" i="7"/>
  <c r="B47" i="7"/>
  <c r="B48" i="7"/>
  <c r="B49" i="7"/>
  <c r="B43" i="7"/>
  <c r="A3" i="7" l="1"/>
  <c r="B3" i="7"/>
  <c r="A4" i="7"/>
  <c r="B4" i="7"/>
  <c r="A6" i="7"/>
  <c r="B6" i="7"/>
  <c r="A7" i="7"/>
  <c r="B7" i="7"/>
  <c r="A8" i="7"/>
  <c r="B8" i="7"/>
  <c r="A9" i="7"/>
  <c r="B9" i="7"/>
  <c r="A10" i="7"/>
  <c r="B10" i="7"/>
  <c r="A12" i="7"/>
  <c r="B12" i="7"/>
  <c r="B14" i="7"/>
  <c r="B15" i="7"/>
  <c r="B16" i="7"/>
  <c r="A19" i="7"/>
  <c r="B19" i="7"/>
  <c r="A20" i="7"/>
  <c r="B20" i="7"/>
  <c r="A21" i="7"/>
  <c r="B21" i="7"/>
  <c r="A22" i="7"/>
  <c r="B22" i="7"/>
  <c r="A25" i="7"/>
  <c r="B25" i="7"/>
  <c r="A29" i="7"/>
  <c r="B29" i="7"/>
  <c r="A30" i="7"/>
  <c r="B30" i="7"/>
  <c r="A32" i="7"/>
  <c r="B32" i="7"/>
  <c r="A33" i="7"/>
  <c r="B33" i="7"/>
  <c r="A34" i="7"/>
  <c r="B34" i="7"/>
  <c r="A35" i="7"/>
  <c r="B35" i="7"/>
  <c r="A36" i="7"/>
  <c r="B36" i="7"/>
  <c r="A37" i="7"/>
  <c r="B37" i="7"/>
  <c r="A39" i="7"/>
  <c r="B39" i="7"/>
  <c r="A40" i="7"/>
  <c r="B40" i="7"/>
  <c r="A41" i="7"/>
  <c r="B41" i="7"/>
  <c r="A42" i="7"/>
  <c r="B42" i="7"/>
  <c r="B2" i="7"/>
  <c r="A2" i="7"/>
  <c r="R32" i="10"/>
  <c r="Q32" i="10"/>
  <c r="O32" i="10"/>
  <c r="L32" i="10"/>
  <c r="I32" i="10"/>
  <c r="F32" i="10"/>
  <c r="B32" i="10"/>
  <c r="G29" i="8"/>
  <c r="E29" i="8"/>
  <c r="C29" i="8"/>
  <c r="L24" i="10"/>
  <c r="H24" i="10"/>
  <c r="F24" i="10"/>
  <c r="G24" i="10"/>
  <c r="G25" i="10" s="1"/>
  <c r="D24" i="10"/>
  <c r="C24" i="10"/>
  <c r="G22" i="8"/>
  <c r="F22" i="8"/>
  <c r="E22" i="8"/>
  <c r="C22" i="8"/>
  <c r="B22" i="8"/>
  <c r="D6" i="9"/>
  <c r="B6" i="9"/>
  <c r="S16" i="10"/>
  <c r="S17" i="10" s="1"/>
  <c r="P16" i="10"/>
  <c r="P17" i="10" s="1"/>
  <c r="M16" i="10"/>
  <c r="M17" i="10" s="1"/>
  <c r="J16" i="10"/>
  <c r="J17" i="10" s="1"/>
  <c r="H16" i="10"/>
  <c r="D16" i="10"/>
  <c r="B16" i="10"/>
  <c r="G15" i="8"/>
  <c r="F15" i="8"/>
  <c r="E15" i="8"/>
  <c r="D15" i="8"/>
  <c r="B15" i="8"/>
  <c r="G44" i="7"/>
  <c r="G47" i="7"/>
  <c r="G48" i="7"/>
  <c r="G49" i="7"/>
  <c r="L43" i="7"/>
  <c r="K8" i="3"/>
  <c r="D4" i="9" s="1"/>
  <c r="I8" i="3"/>
  <c r="B4" i="9" s="1"/>
  <c r="G3" i="7"/>
  <c r="G4" i="7"/>
  <c r="G6" i="7"/>
  <c r="G7" i="7"/>
  <c r="G9" i="7"/>
  <c r="L10" i="7"/>
  <c r="G12" i="7"/>
  <c r="L14" i="7"/>
  <c r="G15" i="7"/>
  <c r="L16" i="7"/>
  <c r="G19" i="7"/>
  <c r="L20" i="7"/>
  <c r="L21" i="7"/>
  <c r="G25" i="7"/>
  <c r="L28" i="7"/>
  <c r="G29" i="7"/>
  <c r="L30" i="7"/>
  <c r="G32" i="7"/>
  <c r="L33" i="7"/>
  <c r="G34" i="7"/>
  <c r="G36" i="7"/>
  <c r="L37" i="7"/>
  <c r="G39" i="7"/>
  <c r="L40" i="7"/>
  <c r="G41" i="7"/>
  <c r="L42" i="7"/>
  <c r="G2" i="7"/>
  <c r="Q3" i="10"/>
  <c r="R3" i="10"/>
  <c r="S3" i="10"/>
  <c r="Q4" i="10"/>
  <c r="R4" i="10"/>
  <c r="S4" i="10"/>
  <c r="Q5" i="10"/>
  <c r="R5" i="10"/>
  <c r="S5" i="10"/>
  <c r="Q6" i="10"/>
  <c r="R6" i="10"/>
  <c r="S6" i="10"/>
  <c r="Q7" i="10"/>
  <c r="R7" i="10"/>
  <c r="S7" i="10"/>
  <c r="R2" i="10"/>
  <c r="S2" i="10"/>
  <c r="Q2" i="10"/>
  <c r="L2" i="10"/>
  <c r="M2" i="10"/>
  <c r="K2" i="10"/>
  <c r="E3" i="10"/>
  <c r="F3" i="10"/>
  <c r="G3" i="10"/>
  <c r="E4" i="10"/>
  <c r="F4" i="10"/>
  <c r="G4" i="10"/>
  <c r="E5" i="10"/>
  <c r="F5" i="10"/>
  <c r="G5" i="10"/>
  <c r="E6" i="10"/>
  <c r="F6" i="10"/>
  <c r="G6" i="10"/>
  <c r="E7" i="10"/>
  <c r="F7" i="10"/>
  <c r="G7" i="10"/>
  <c r="F2" i="10"/>
  <c r="G2" i="10"/>
  <c r="E2" i="10"/>
  <c r="B3" i="10"/>
  <c r="C3" i="10"/>
  <c r="D3" i="10"/>
  <c r="B4" i="10"/>
  <c r="C4" i="10"/>
  <c r="D4" i="10"/>
  <c r="B5" i="10"/>
  <c r="C5" i="10"/>
  <c r="D5" i="10"/>
  <c r="B6" i="10"/>
  <c r="C6" i="10"/>
  <c r="D6" i="10"/>
  <c r="B7" i="10"/>
  <c r="C7" i="10"/>
  <c r="D7" i="10"/>
  <c r="D2" i="10"/>
  <c r="C2" i="10"/>
  <c r="B2" i="10"/>
  <c r="R41" i="10"/>
  <c r="S24" i="10"/>
  <c r="S25" i="10" s="1"/>
  <c r="S32" i="10"/>
  <c r="R16" i="10"/>
  <c r="R24" i="10"/>
  <c r="Q41" i="10"/>
  <c r="Q16" i="10"/>
  <c r="P41" i="10"/>
  <c r="P24" i="10"/>
  <c r="P25" i="10" s="1"/>
  <c r="O41" i="10"/>
  <c r="N41" i="10"/>
  <c r="N16" i="10"/>
  <c r="N24" i="10"/>
  <c r="M41" i="10"/>
  <c r="M24" i="10"/>
  <c r="M25" i="10" s="1"/>
  <c r="M32" i="10"/>
  <c r="M33" i="10" s="1"/>
  <c r="L41" i="10"/>
  <c r="L16" i="10"/>
  <c r="K41" i="10"/>
  <c r="K32" i="10"/>
  <c r="J41" i="10"/>
  <c r="J24" i="10"/>
  <c r="J25" i="10" s="1"/>
  <c r="I41" i="10"/>
  <c r="H41" i="10"/>
  <c r="F41" i="10"/>
  <c r="G41" i="10"/>
  <c r="G16" i="10"/>
  <c r="G17" i="10" s="1"/>
  <c r="G32" i="10"/>
  <c r="F16" i="10"/>
  <c r="E41" i="10"/>
  <c r="E32" i="10"/>
  <c r="D41" i="10"/>
  <c r="B41" i="10"/>
  <c r="C16" i="10"/>
  <c r="C32" i="10"/>
  <c r="B24" i="10"/>
  <c r="I9" i="2"/>
  <c r="J9" i="2"/>
  <c r="K9" i="2"/>
  <c r="K13" i="2" s="1"/>
  <c r="G2" i="9" s="1"/>
  <c r="I21" i="2"/>
  <c r="J21" i="2"/>
  <c r="K21" i="2"/>
  <c r="K25" i="2" s="1"/>
  <c r="M2" i="9" s="1"/>
  <c r="I27" i="2"/>
  <c r="J27" i="2"/>
  <c r="K27" i="2"/>
  <c r="K2" i="2"/>
  <c r="K7" i="2" s="1"/>
  <c r="D2" i="9" s="1"/>
  <c r="J2" i="2"/>
  <c r="I2" i="2"/>
  <c r="C36" i="8"/>
  <c r="D36" i="8"/>
  <c r="E36" i="8"/>
  <c r="F36" i="8"/>
  <c r="G36" i="8"/>
  <c r="B36" i="8"/>
  <c r="B29" i="8"/>
  <c r="D22" i="8"/>
  <c r="C15" i="8"/>
  <c r="C2" i="8"/>
  <c r="C3" i="8"/>
  <c r="C4" i="8"/>
  <c r="C5" i="8"/>
  <c r="C6" i="8"/>
  <c r="C7" i="8"/>
  <c r="B2" i="8"/>
  <c r="B3" i="8"/>
  <c r="B4" i="8"/>
  <c r="B5" i="8"/>
  <c r="B6" i="8"/>
  <c r="B7" i="8"/>
  <c r="K26" i="1" l="1"/>
  <c r="L31" i="14"/>
  <c r="K42" i="1"/>
  <c r="L36" i="14"/>
  <c r="K36" i="1"/>
  <c r="L13" i="14"/>
  <c r="K13" i="1"/>
  <c r="L32" i="14"/>
  <c r="K29" i="1"/>
  <c r="L5" i="14"/>
  <c r="K20" i="1"/>
  <c r="L10" i="14"/>
  <c r="K39" i="1"/>
  <c r="L3" i="14"/>
  <c r="K19" i="1"/>
  <c r="L45" i="14"/>
  <c r="K32" i="1"/>
  <c r="L8" i="14"/>
  <c r="K41" i="1"/>
  <c r="L4" i="14"/>
  <c r="K15" i="1"/>
  <c r="L38" i="14"/>
  <c r="K9" i="1"/>
  <c r="L6" i="14"/>
  <c r="H2" i="7"/>
  <c r="J2" i="7" s="1"/>
  <c r="J13" i="2"/>
  <c r="F2" i="9" s="1"/>
  <c r="L17" i="10"/>
  <c r="Q33" i="10"/>
  <c r="B25" i="10"/>
  <c r="C6" i="9"/>
  <c r="R17" i="10"/>
  <c r="F17" i="10"/>
  <c r="B17" i="10"/>
  <c r="L25" i="10"/>
  <c r="R25" i="10"/>
  <c r="L33" i="10"/>
  <c r="I31" i="2"/>
  <c r="N2" i="9" s="1"/>
  <c r="J31" i="2"/>
  <c r="P9" i="10"/>
  <c r="S8" i="10"/>
  <c r="S9" i="10" s="1"/>
  <c r="J25" i="2"/>
  <c r="L2" i="9" s="1"/>
  <c r="I25" i="2"/>
  <c r="K2" i="9" s="1"/>
  <c r="K8" i="10"/>
  <c r="F8" i="8"/>
  <c r="E8" i="10"/>
  <c r="I13" i="2"/>
  <c r="E2" i="9" s="1"/>
  <c r="J7" i="2"/>
  <c r="C2" i="9" s="1"/>
  <c r="K33" i="10"/>
  <c r="F33" i="10"/>
  <c r="R33" i="10"/>
  <c r="K2" i="7"/>
  <c r="G33" i="10"/>
  <c r="L32" i="7"/>
  <c r="E33" i="10"/>
  <c r="K29" i="7"/>
  <c r="D32" i="10"/>
  <c r="H32" i="10"/>
  <c r="H33" i="10" s="1"/>
  <c r="J32" i="10"/>
  <c r="J33" i="10" s="1"/>
  <c r="N32" i="10"/>
  <c r="N33" i="10" s="1"/>
  <c r="D29" i="8"/>
  <c r="D38" i="8" s="1"/>
  <c r="F29" i="8"/>
  <c r="B33" i="10"/>
  <c r="C25" i="10"/>
  <c r="D25" i="10"/>
  <c r="H2" i="1"/>
  <c r="G21" i="7"/>
  <c r="H21" i="7" s="1"/>
  <c r="J21" i="7" s="1"/>
  <c r="L48" i="7"/>
  <c r="G12" i="9"/>
  <c r="G14" i="9" s="1"/>
  <c r="H42" i="8" s="1"/>
  <c r="E24" i="10"/>
  <c r="E25" i="10" s="1"/>
  <c r="K24" i="10"/>
  <c r="K25" i="10" s="1"/>
  <c r="O24" i="10"/>
  <c r="Q24" i="10"/>
  <c r="Q25" i="10" s="1"/>
  <c r="L12" i="7"/>
  <c r="H4" i="7"/>
  <c r="J4" i="7" s="1"/>
  <c r="H48" i="7"/>
  <c r="J48" i="7" s="1"/>
  <c r="L44" i="7"/>
  <c r="C17" i="10"/>
  <c r="D17" i="10"/>
  <c r="J8" i="3"/>
  <c r="C4" i="9" s="1"/>
  <c r="L39" i="7"/>
  <c r="E16" i="10"/>
  <c r="E17" i="10" s="1"/>
  <c r="I16" i="10"/>
  <c r="I17" i="10" s="1"/>
  <c r="K16" i="10"/>
  <c r="K17" i="10" s="1"/>
  <c r="D12" i="9"/>
  <c r="D14" i="9" s="1"/>
  <c r="H41" i="8" s="1"/>
  <c r="M12" i="9"/>
  <c r="M14" i="9" s="1"/>
  <c r="H44" i="8" s="1"/>
  <c r="L6" i="7"/>
  <c r="Q17" i="10"/>
  <c r="L25" i="7"/>
  <c r="L49" i="7"/>
  <c r="K32" i="7"/>
  <c r="K12" i="7"/>
  <c r="K47" i="7"/>
  <c r="K19" i="7"/>
  <c r="G8" i="10"/>
  <c r="G9" i="10" s="1"/>
  <c r="Q8" i="10"/>
  <c r="L2" i="7"/>
  <c r="K15" i="7"/>
  <c r="L4" i="7"/>
  <c r="K48" i="7"/>
  <c r="E8" i="8"/>
  <c r="E38" i="8" s="1"/>
  <c r="I7" i="2"/>
  <c r="B2" i="9" s="1"/>
  <c r="H39" i="7"/>
  <c r="J39" i="7" s="1"/>
  <c r="L29" i="7"/>
  <c r="L19" i="7"/>
  <c r="K4" i="7"/>
  <c r="L3" i="7"/>
  <c r="H41" i="7"/>
  <c r="J41" i="7" s="1"/>
  <c r="B8" i="8"/>
  <c r="B38" i="8" s="1"/>
  <c r="G8" i="8"/>
  <c r="G38" i="8" s="1"/>
  <c r="L36" i="7"/>
  <c r="H32" i="7"/>
  <c r="J32" i="7" s="1"/>
  <c r="H12" i="7"/>
  <c r="J12" i="7" s="1"/>
  <c r="L9" i="7"/>
  <c r="L47" i="7"/>
  <c r="K31" i="2"/>
  <c r="L41" i="7"/>
  <c r="H47" i="7"/>
  <c r="J47" i="7" s="1"/>
  <c r="C8" i="8"/>
  <c r="C38" i="8" s="1"/>
  <c r="L34" i="7"/>
  <c r="L15" i="7"/>
  <c r="L7" i="7"/>
  <c r="K44" i="7"/>
  <c r="C8" i="10"/>
  <c r="M8" i="10"/>
  <c r="M9" i="10" s="1"/>
  <c r="M43" i="10" s="1"/>
  <c r="M44" i="10" s="1"/>
  <c r="H29" i="7"/>
  <c r="J29" i="7" s="1"/>
  <c r="H19" i="7"/>
  <c r="J19" i="7" s="1"/>
  <c r="C41" i="10"/>
  <c r="F25" i="10"/>
  <c r="B8" i="10"/>
  <c r="L8" i="10"/>
  <c r="I24" i="10"/>
  <c r="I25" i="10" s="1"/>
  <c r="G46" i="7"/>
  <c r="L46" i="7"/>
  <c r="D8" i="10"/>
  <c r="D9" i="10" s="1"/>
  <c r="F8" i="10"/>
  <c r="R8" i="10"/>
  <c r="H9" i="7"/>
  <c r="J9" i="7" s="1"/>
  <c r="K9" i="7"/>
  <c r="G8" i="7"/>
  <c r="L8" i="7"/>
  <c r="K3" i="7"/>
  <c r="P32" i="10"/>
  <c r="J9" i="10"/>
  <c r="K41" i="7"/>
  <c r="K39" i="7"/>
  <c r="H36" i="7"/>
  <c r="J36" i="7" s="1"/>
  <c r="K36" i="7"/>
  <c r="G35" i="7"/>
  <c r="L35" i="7"/>
  <c r="H25" i="7"/>
  <c r="J25" i="7" s="1"/>
  <c r="K25" i="7"/>
  <c r="G22" i="7"/>
  <c r="H22" i="7" s="1"/>
  <c r="J22" i="7" s="1"/>
  <c r="L22" i="7"/>
  <c r="H7" i="7"/>
  <c r="J7" i="7" s="1"/>
  <c r="K7" i="7"/>
  <c r="H49" i="7"/>
  <c r="J49" i="7" s="1"/>
  <c r="K49" i="7"/>
  <c r="O16" i="10"/>
  <c r="O17" i="10" s="1"/>
  <c r="H34" i="7"/>
  <c r="J34" i="7" s="1"/>
  <c r="K34" i="7"/>
  <c r="H6" i="7"/>
  <c r="J6" i="7" s="1"/>
  <c r="K6" i="7"/>
  <c r="S33" i="10"/>
  <c r="S41" i="10"/>
  <c r="H44" i="7"/>
  <c r="J44" i="7" s="1"/>
  <c r="G42" i="7"/>
  <c r="G33" i="7"/>
  <c r="G20" i="7"/>
  <c r="G16" i="7"/>
  <c r="H15" i="7"/>
  <c r="J15" i="7" s="1"/>
  <c r="H3" i="7"/>
  <c r="J3" i="7" s="1"/>
  <c r="G43" i="7"/>
  <c r="H43" i="7" s="1"/>
  <c r="J43" i="7" s="1"/>
  <c r="G40" i="7"/>
  <c r="K40" i="7" s="1"/>
  <c r="G30" i="7"/>
  <c r="K30" i="7" s="1"/>
  <c r="G14" i="7"/>
  <c r="K14" i="7" s="1"/>
  <c r="G37" i="7"/>
  <c r="H37" i="7" s="1"/>
  <c r="J37" i="7" s="1"/>
  <c r="G28" i="7"/>
  <c r="H28" i="7" s="1"/>
  <c r="J28" i="7" s="1"/>
  <c r="G10" i="7"/>
  <c r="H10" i="7" s="1"/>
  <c r="J10" i="7" s="1"/>
  <c r="D43" i="8" l="1"/>
  <c r="D46" i="8"/>
  <c r="D44" i="8"/>
  <c r="D42" i="8"/>
  <c r="D41" i="8"/>
  <c r="I26" i="1"/>
  <c r="J31" i="14"/>
  <c r="J39" i="1"/>
  <c r="K3" i="14"/>
  <c r="I43" i="1"/>
  <c r="J28" i="14"/>
  <c r="J47" i="1"/>
  <c r="K26" i="14"/>
  <c r="K21" i="1"/>
  <c r="L37" i="14"/>
  <c r="J38" i="1"/>
  <c r="K23" i="14"/>
  <c r="J3" i="1"/>
  <c r="K27" i="14"/>
  <c r="K44" i="1"/>
  <c r="L19" i="14"/>
  <c r="I28" i="1"/>
  <c r="J11" i="14"/>
  <c r="I45" i="1"/>
  <c r="J34" i="14"/>
  <c r="K8" i="1"/>
  <c r="L41" i="14"/>
  <c r="J14" i="1"/>
  <c r="K29" i="14"/>
  <c r="J18" i="1"/>
  <c r="K2" i="14"/>
  <c r="K11" i="1"/>
  <c r="L35" i="14"/>
  <c r="K31" i="1"/>
  <c r="L42" i="14"/>
  <c r="I36" i="1"/>
  <c r="J13" i="14"/>
  <c r="J33" i="1"/>
  <c r="K22" i="14"/>
  <c r="I21" i="1"/>
  <c r="J37" i="14"/>
  <c r="J40" i="1"/>
  <c r="K17" i="14"/>
  <c r="K7" i="1"/>
  <c r="L15" i="14"/>
  <c r="K14" i="1"/>
  <c r="L29" i="14"/>
  <c r="K40" i="1"/>
  <c r="L17" i="14"/>
  <c r="I11" i="1"/>
  <c r="J35" i="14"/>
  <c r="K18" i="1"/>
  <c r="L2" i="14"/>
  <c r="J45" i="1"/>
  <c r="K34" i="14"/>
  <c r="J13" i="1"/>
  <c r="K32" i="14"/>
  <c r="I3" i="1"/>
  <c r="J27" i="14"/>
  <c r="I33" i="1"/>
  <c r="J22" i="14"/>
  <c r="J24" i="1"/>
  <c r="K30" i="14"/>
  <c r="J35" i="1"/>
  <c r="K25" i="14"/>
  <c r="I31" i="1"/>
  <c r="J42" i="14"/>
  <c r="I40" i="1"/>
  <c r="J17" i="14"/>
  <c r="K28" i="1"/>
  <c r="L11" i="14"/>
  <c r="J11" i="1"/>
  <c r="K35" i="14"/>
  <c r="I9" i="1"/>
  <c r="J6" i="14"/>
  <c r="J29" i="1"/>
  <c r="K5" i="14"/>
  <c r="I14" i="1"/>
  <c r="J29" i="14"/>
  <c r="J12" i="1"/>
  <c r="I6" i="1"/>
  <c r="J18" i="14"/>
  <c r="I24" i="1"/>
  <c r="J30" i="14"/>
  <c r="I35" i="1"/>
  <c r="J25" i="14"/>
  <c r="J8" i="1"/>
  <c r="K41" i="14"/>
  <c r="I18" i="1"/>
  <c r="J2" i="14"/>
  <c r="J43" i="1"/>
  <c r="K28" i="14"/>
  <c r="K45" i="1"/>
  <c r="L34" i="14"/>
  <c r="K35" i="1"/>
  <c r="L25" i="14"/>
  <c r="K3" i="1"/>
  <c r="L27" i="14"/>
  <c r="I38" i="1"/>
  <c r="J23" i="14"/>
  <c r="K4" i="1"/>
  <c r="L14" i="14"/>
  <c r="J31" i="1"/>
  <c r="K42" i="14"/>
  <c r="K12" i="1"/>
  <c r="I4" i="1"/>
  <c r="J14" i="14"/>
  <c r="I20" i="1"/>
  <c r="J10" i="14"/>
  <c r="I12" i="1"/>
  <c r="K34" i="1"/>
  <c r="L21" i="14"/>
  <c r="I8" i="1"/>
  <c r="J41" i="14"/>
  <c r="K6" i="1"/>
  <c r="L18" i="14"/>
  <c r="J4" i="1"/>
  <c r="K14" i="14"/>
  <c r="K47" i="1"/>
  <c r="L26" i="14"/>
  <c r="I42" i="1"/>
  <c r="J36" i="14"/>
  <c r="I47" i="1"/>
  <c r="J26" i="14"/>
  <c r="K2" i="1"/>
  <c r="L16" i="14"/>
  <c r="K24" i="1"/>
  <c r="L30" i="14"/>
  <c r="K38" i="1"/>
  <c r="L23" i="14"/>
  <c r="K43" i="1"/>
  <c r="L28" i="14"/>
  <c r="J6" i="1"/>
  <c r="K18" i="14"/>
  <c r="K33" i="1"/>
  <c r="L22" i="14"/>
  <c r="J46" i="1"/>
  <c r="K9" i="14"/>
  <c r="I46" i="1"/>
  <c r="J9" i="14"/>
  <c r="K46" i="1"/>
  <c r="L9" i="14"/>
  <c r="J28" i="1"/>
  <c r="K11" i="14"/>
  <c r="J2" i="1"/>
  <c r="K16" i="14"/>
  <c r="I2" i="1"/>
  <c r="J16" i="14"/>
  <c r="R9" i="10"/>
  <c r="R43" i="10" s="1"/>
  <c r="O2" i="9"/>
  <c r="O12" i="9" s="1"/>
  <c r="P2" i="9"/>
  <c r="P12" i="9" s="1"/>
  <c r="P14" i="9" s="1"/>
  <c r="H45" i="8" s="1"/>
  <c r="N12" i="9"/>
  <c r="F38" i="8"/>
  <c r="G43" i="10"/>
  <c r="G44" i="10" s="1"/>
  <c r="B12" i="9"/>
  <c r="L12" i="9"/>
  <c r="L14" i="9" s="1"/>
  <c r="G44" i="8" s="1"/>
  <c r="H12" i="9"/>
  <c r="F12" i="9"/>
  <c r="F14" i="9" s="1"/>
  <c r="G42" i="8" s="1"/>
  <c r="K12" i="9"/>
  <c r="J12" i="9"/>
  <c r="J14" i="9" s="1"/>
  <c r="H43" i="8" s="1"/>
  <c r="J43" i="10"/>
  <c r="J44" i="10" s="1"/>
  <c r="I33" i="10"/>
  <c r="N9" i="10"/>
  <c r="O9" i="10"/>
  <c r="S43" i="10"/>
  <c r="S44" i="10" s="1"/>
  <c r="L9" i="10"/>
  <c r="L43" i="10" s="1"/>
  <c r="L44" i="10" s="1"/>
  <c r="H9" i="10"/>
  <c r="E12" i="9"/>
  <c r="C12" i="9"/>
  <c r="C14" i="9" s="1"/>
  <c r="G41" i="8" s="1"/>
  <c r="B9" i="10"/>
  <c r="B43" i="10" s="1"/>
  <c r="C9" i="10"/>
  <c r="K21" i="7"/>
  <c r="C33" i="10"/>
  <c r="D33" i="10"/>
  <c r="D43" i="10" s="1"/>
  <c r="D44" i="10" s="1"/>
  <c r="H25" i="10"/>
  <c r="N25" i="10"/>
  <c r="O25" i="10"/>
  <c r="N17" i="10"/>
  <c r="H17" i="10"/>
  <c r="K10" i="7"/>
  <c r="K28" i="7"/>
  <c r="H40" i="7"/>
  <c r="J40" i="7" s="1"/>
  <c r="H8" i="7"/>
  <c r="J8" i="7" s="1"/>
  <c r="K8" i="7"/>
  <c r="F9" i="10"/>
  <c r="F43" i="10" s="1"/>
  <c r="E9" i="10"/>
  <c r="E43" i="10" s="1"/>
  <c r="K42" i="7"/>
  <c r="H42" i="7"/>
  <c r="J42" i="7" s="1"/>
  <c r="H14" i="7"/>
  <c r="J14" i="7" s="1"/>
  <c r="I12" i="9"/>
  <c r="I9" i="10"/>
  <c r="K20" i="7"/>
  <c r="H20" i="7"/>
  <c r="J20" i="7" s="1"/>
  <c r="H35" i="7"/>
  <c r="J35" i="7" s="1"/>
  <c r="K35" i="7"/>
  <c r="H46" i="7"/>
  <c r="J46" i="7" s="1"/>
  <c r="K46" i="7"/>
  <c r="K43" i="7"/>
  <c r="Q9" i="10"/>
  <c r="Q43" i="10" s="1"/>
  <c r="K37" i="7"/>
  <c r="K22" i="7"/>
  <c r="P33" i="10"/>
  <c r="P43" i="10" s="1"/>
  <c r="P44" i="10" s="1"/>
  <c r="O33" i="10"/>
  <c r="K16" i="7"/>
  <c r="H16" i="7"/>
  <c r="J16" i="7" s="1"/>
  <c r="H30" i="7"/>
  <c r="J30" i="7" s="1"/>
  <c r="K9" i="10"/>
  <c r="K43" i="10" s="1"/>
  <c r="K33" i="7"/>
  <c r="H33" i="7"/>
  <c r="J33" i="7" s="1"/>
  <c r="D45" i="8" l="1"/>
  <c r="J26" i="1"/>
  <c r="K31" i="14"/>
  <c r="I32" i="1"/>
  <c r="J8" i="14"/>
  <c r="I15" i="1"/>
  <c r="J38" i="14"/>
  <c r="J21" i="1"/>
  <c r="K37" i="14"/>
  <c r="I19" i="1"/>
  <c r="J45" i="14"/>
  <c r="I13" i="1"/>
  <c r="J32" i="14"/>
  <c r="J32" i="1"/>
  <c r="K8" i="14"/>
  <c r="J15" i="1"/>
  <c r="K38" i="14"/>
  <c r="I44" i="1"/>
  <c r="J19" i="14"/>
  <c r="J19" i="1"/>
  <c r="K45" i="14"/>
  <c r="I41" i="1"/>
  <c r="J4" i="14"/>
  <c r="J7" i="1"/>
  <c r="K15" i="14"/>
  <c r="J20" i="1"/>
  <c r="K10" i="14"/>
  <c r="J34" i="1"/>
  <c r="K21" i="14"/>
  <c r="J41" i="1"/>
  <c r="K4" i="14"/>
  <c r="I7" i="1"/>
  <c r="J15" i="14"/>
  <c r="I29" i="1"/>
  <c r="J5" i="14"/>
  <c r="J42" i="1"/>
  <c r="K36" i="14"/>
  <c r="I34" i="1"/>
  <c r="J21" i="14"/>
  <c r="I39" i="1"/>
  <c r="J3" i="14"/>
  <c r="J44" i="1"/>
  <c r="K19" i="14"/>
  <c r="J36" i="1"/>
  <c r="K13" i="14"/>
  <c r="J9" i="1"/>
  <c r="K6" i="14"/>
  <c r="F44" i="10"/>
  <c r="I43" i="10"/>
  <c r="I44" i="10" s="1"/>
  <c r="K14" i="9"/>
  <c r="F44" i="8" s="1"/>
  <c r="N43" i="10"/>
  <c r="E14" i="9"/>
  <c r="F42" i="8" s="1"/>
  <c r="I14" i="9"/>
  <c r="G43" i="8" s="1"/>
  <c r="Q44" i="10"/>
  <c r="N14" i="9"/>
  <c r="F45" i="8" s="1"/>
  <c r="R44" i="10"/>
  <c r="O14" i="9"/>
  <c r="G45" i="8" s="1"/>
  <c r="K44" i="10"/>
  <c r="H43" i="10"/>
  <c r="E44" i="10"/>
  <c r="B14" i="9"/>
  <c r="F41" i="8" s="1"/>
  <c r="C43" i="10"/>
  <c r="C44" i="10" s="1"/>
  <c r="H14" i="9"/>
  <c r="F43" i="8" s="1"/>
  <c r="O43" i="10"/>
  <c r="H44" i="10" l="1"/>
  <c r="N44" i="10"/>
  <c r="B44" i="10"/>
  <c r="O44" i="10"/>
</calcChain>
</file>

<file path=xl/sharedStrings.xml><?xml version="1.0" encoding="utf-8"?>
<sst xmlns="http://schemas.openxmlformats.org/spreadsheetml/2006/main" count="914" uniqueCount="134">
  <si>
    <t>Name</t>
  </si>
  <si>
    <t>SB</t>
  </si>
  <si>
    <t>Clanfield</t>
  </si>
  <si>
    <t>Radcot</t>
  </si>
  <si>
    <t>Team</t>
  </si>
  <si>
    <t>Points</t>
  </si>
  <si>
    <t>Isis A</t>
  </si>
  <si>
    <t>Weight lb</t>
  </si>
  <si>
    <t>Weight oz</t>
  </si>
  <si>
    <t>Weight dr</t>
  </si>
  <si>
    <t>Isis B</t>
  </si>
  <si>
    <t>Pewsey</t>
  </si>
  <si>
    <t>Total</t>
  </si>
  <si>
    <t>Weight Dr</t>
  </si>
  <si>
    <t>oz</t>
  </si>
  <si>
    <t>lb</t>
  </si>
  <si>
    <t>TOTAL</t>
  </si>
  <si>
    <t>WEIGHT</t>
  </si>
  <si>
    <t>Lechlade</t>
  </si>
  <si>
    <t>Pewsey 1</t>
  </si>
  <si>
    <t>Pewsey 2</t>
  </si>
  <si>
    <t>drm</t>
  </si>
  <si>
    <t>Weight Er</t>
  </si>
  <si>
    <t>Nigel Russell</t>
  </si>
  <si>
    <t>Paul Rice</t>
  </si>
  <si>
    <t>Peter Gilbert</t>
  </si>
  <si>
    <t>Fred Parker</t>
  </si>
  <si>
    <t>Steve Bull</t>
  </si>
  <si>
    <t>Eamon Byrne</t>
  </si>
  <si>
    <t>Bob Garrett</t>
  </si>
  <si>
    <t>Brian Ballard</t>
  </si>
  <si>
    <t>John Swann</t>
  </si>
  <si>
    <t>Frank Humphreys</t>
  </si>
  <si>
    <t>Chris Bowen</t>
  </si>
  <si>
    <t>Chris Rushton</t>
  </si>
  <si>
    <t>Leo Pocock</t>
  </si>
  <si>
    <t>Gary Williams</t>
  </si>
  <si>
    <t>Steve Dean</t>
  </si>
  <si>
    <t>Rad</t>
  </si>
  <si>
    <t>Pew</t>
  </si>
  <si>
    <t>Gary Davis</t>
  </si>
  <si>
    <t>Len Balwin</t>
  </si>
  <si>
    <t>Bruce Murtough</t>
  </si>
  <si>
    <t>Rod Garrett</t>
  </si>
  <si>
    <t>KiethTaylor</t>
  </si>
  <si>
    <t>Brian jackson</t>
  </si>
  <si>
    <t>Brian Shuttler</t>
  </si>
  <si>
    <t>Mark Russ</t>
  </si>
  <si>
    <t>G.Godwin</t>
  </si>
  <si>
    <t>Colin Weston</t>
  </si>
  <si>
    <t>M.Harris</t>
  </si>
  <si>
    <t>S.Burden</t>
  </si>
  <si>
    <t>House Of Angling</t>
  </si>
  <si>
    <t>Aron Pickett</t>
  </si>
  <si>
    <t>Alan Pickett</t>
  </si>
  <si>
    <t>Elvis</t>
  </si>
  <si>
    <t>Gregg Bayliss</t>
  </si>
  <si>
    <t>Darren Reeve</t>
  </si>
  <si>
    <t>NO ANGLER</t>
  </si>
  <si>
    <t>House of angling</t>
  </si>
  <si>
    <t>HoA</t>
  </si>
  <si>
    <t>isis A</t>
  </si>
  <si>
    <t>isis B</t>
  </si>
  <si>
    <t>hoa</t>
  </si>
  <si>
    <t>pewsey 1</t>
  </si>
  <si>
    <t>pewsey 2</t>
  </si>
  <si>
    <t>radcot</t>
  </si>
  <si>
    <t>RADCOT</t>
  </si>
  <si>
    <t>ISIS A</t>
  </si>
  <si>
    <t>ISIS B</t>
  </si>
  <si>
    <t>PEWSEY 1</t>
  </si>
  <si>
    <t>PEWSEY 2</t>
  </si>
  <si>
    <t>total</t>
  </si>
  <si>
    <t>Hous of Angling</t>
  </si>
  <si>
    <t>SB1</t>
  </si>
  <si>
    <t>Clan</t>
  </si>
  <si>
    <t>Lech1</t>
  </si>
  <si>
    <t>House of Angling</t>
  </si>
  <si>
    <t>Sut Ben</t>
  </si>
  <si>
    <t>Pewsey1</t>
  </si>
  <si>
    <t>Pewsy 2</t>
  </si>
  <si>
    <t>House of A</t>
  </si>
  <si>
    <t>1st</t>
  </si>
  <si>
    <t>2nd</t>
  </si>
  <si>
    <t>4th</t>
  </si>
  <si>
    <t>5th</t>
  </si>
  <si>
    <t>6th</t>
  </si>
  <si>
    <t>HOUSE OF ANGLING</t>
  </si>
  <si>
    <t>Trevor Bradley</t>
  </si>
  <si>
    <t>Tony Leach</t>
  </si>
  <si>
    <t>RESERVE (pewsey1)</t>
  </si>
  <si>
    <t>RESERVE (pewsey2)</t>
  </si>
  <si>
    <t>Mark Taylor</t>
  </si>
  <si>
    <t>RESERVE pewsey 2</t>
  </si>
  <si>
    <t>Ralph Hillier</t>
  </si>
  <si>
    <t>Wayne Franklin</t>
  </si>
  <si>
    <t>G Didcock</t>
  </si>
  <si>
    <t>Nick Worters</t>
  </si>
  <si>
    <t>Simon Burden</t>
  </si>
  <si>
    <t>Pewsey2</t>
  </si>
  <si>
    <t>Bryan jackson</t>
  </si>
  <si>
    <t>SECTION</t>
  </si>
  <si>
    <t>A</t>
  </si>
  <si>
    <t>B</t>
  </si>
  <si>
    <t>C</t>
  </si>
  <si>
    <t>D</t>
  </si>
  <si>
    <t>E</t>
  </si>
  <si>
    <t>F</t>
  </si>
  <si>
    <t>Alan Picket</t>
  </si>
  <si>
    <t>RESERVE</t>
  </si>
  <si>
    <t>SUT.BEN.</t>
  </si>
  <si>
    <t>CLAN</t>
  </si>
  <si>
    <t>LECH1</t>
  </si>
  <si>
    <t>RAD1</t>
  </si>
  <si>
    <t>PEW</t>
  </si>
  <si>
    <t>FredParker</t>
  </si>
  <si>
    <t>Len Baldwin</t>
  </si>
  <si>
    <t>Phil Mckay</t>
  </si>
  <si>
    <t>Phil B</t>
  </si>
  <si>
    <t>Mark Kay</t>
  </si>
  <si>
    <t>Alan Gibbs</t>
  </si>
  <si>
    <t>Gary Didcock</t>
  </si>
  <si>
    <t>Chas Short</t>
  </si>
  <si>
    <t>Percy Hickman</t>
  </si>
  <si>
    <t>S.Ball</t>
  </si>
  <si>
    <t>Alan Gibb</t>
  </si>
  <si>
    <t>Indicates did not fish</t>
  </si>
  <si>
    <t>115lb 11oz 0drms</t>
  </si>
  <si>
    <t>99lb 3oz 8drms</t>
  </si>
  <si>
    <t>116lb 15oz 0drms</t>
  </si>
  <si>
    <t>95lb 6oz 8drms</t>
  </si>
  <si>
    <t>58lb 11oz 0drms</t>
  </si>
  <si>
    <t>38lb 9oz 0drms</t>
  </si>
  <si>
    <t>Indicates Did Not Fish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</si>
</sst>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2"/>
      <color indexed="10"/>
      <name val="Arial"/>
      <family val="2"/>
    </font>
    <font>
      <sz val="12"/>
      <color theme="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17ED8"/>
        <bgColor indexed="64"/>
      </patternFill>
    </fill>
    <fill>
      <patternFill patternType="solid">
        <fgColor rgb="FFC08E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0" xfId="0" applyFont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6" borderId="2" xfId="0" applyFill="1" applyBorder="1"/>
    <xf numFmtId="0" fontId="0" fillId="6" borderId="2" xfId="0" applyFill="1" applyBorder="1" applyAlignment="1">
      <alignment horizontal="center"/>
    </xf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4" xfId="0" applyBorder="1"/>
    <xf numFmtId="0" fontId="0" fillId="0" borderId="10" xfId="0" applyBorder="1"/>
    <xf numFmtId="0" fontId="0" fillId="0" borderId="3" xfId="0" applyBorder="1"/>
    <xf numFmtId="0" fontId="0" fillId="7" borderId="1" xfId="0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6" xfId="0" applyFont="1" applyBorder="1" applyAlignment="1"/>
    <xf numFmtId="0" fontId="0" fillId="10" borderId="1" xfId="0" applyFill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0" fillId="0" borderId="19" xfId="0" applyBorder="1"/>
    <xf numFmtId="0" fontId="0" fillId="0" borderId="21" xfId="0" applyBorder="1"/>
    <xf numFmtId="0" fontId="3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8" fillId="0" borderId="0" xfId="0" applyFont="1" applyFill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8" fillId="10" borderId="2" xfId="0" applyFont="1" applyFill="1" applyBorder="1" applyAlignment="1">
      <alignment horizontal="center"/>
    </xf>
    <xf numFmtId="0" fontId="8" fillId="10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2" xfId="0" applyFont="1" applyBorder="1"/>
    <xf numFmtId="0" fontId="7" fillId="0" borderId="0" xfId="0" applyFont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0" borderId="23" xfId="0" applyFont="1" applyFill="1" applyBorder="1"/>
    <xf numFmtId="0" fontId="8" fillId="0" borderId="23" xfId="0" applyFont="1" applyBorder="1"/>
    <xf numFmtId="0" fontId="7" fillId="0" borderId="23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8" fillId="0" borderId="22" xfId="0" applyFont="1" applyFill="1" applyBorder="1"/>
    <xf numFmtId="0" fontId="13" fillId="0" borderId="22" xfId="0" applyFont="1" applyBorder="1"/>
    <xf numFmtId="0" fontId="7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13" fillId="0" borderId="23" xfId="0" applyFont="1" applyBorder="1"/>
    <xf numFmtId="0" fontId="7" fillId="0" borderId="23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22" xfId="0" applyFont="1" applyBorder="1"/>
    <xf numFmtId="0" fontId="8" fillId="10" borderId="2" xfId="0" applyFont="1" applyFill="1" applyBorder="1"/>
    <xf numFmtId="0" fontId="13" fillId="10" borderId="2" xfId="0" applyFont="1" applyFill="1" applyBorder="1"/>
    <xf numFmtId="0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9" borderId="2" xfId="0" applyFont="1" applyFill="1" applyBorder="1"/>
    <xf numFmtId="0" fontId="8" fillId="8" borderId="2" xfId="0" applyFont="1" applyFill="1" applyBorder="1" applyAlignment="1">
      <alignment horizontal="center"/>
    </xf>
    <xf numFmtId="0" fontId="8" fillId="0" borderId="18" xfId="0" applyFont="1" applyFill="1" applyBorder="1"/>
    <xf numFmtId="0" fontId="8" fillId="0" borderId="18" xfId="0" applyFont="1" applyBorder="1"/>
    <xf numFmtId="0" fontId="8" fillId="0" borderId="18" xfId="0" applyFont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10" fillId="0" borderId="1" xfId="0" applyFont="1" applyBorder="1"/>
    <xf numFmtId="0" fontId="0" fillId="11" borderId="0" xfId="0" applyFill="1"/>
    <xf numFmtId="0" fontId="0" fillId="11" borderId="0" xfId="0" applyFill="1" applyAlignment="1">
      <alignment horizontal="center"/>
    </xf>
    <xf numFmtId="0" fontId="0" fillId="11" borderId="2" xfId="0" applyFill="1" applyBorder="1" applyAlignment="1">
      <alignment horizontal="center"/>
    </xf>
    <xf numFmtId="0" fontId="5" fillId="0" borderId="1" xfId="0" applyFont="1" applyFill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8" fillId="1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25" xfId="0" applyBorder="1"/>
    <xf numFmtId="0" fontId="5" fillId="0" borderId="1" xfId="0" applyFont="1" applyBorder="1"/>
    <xf numFmtId="0" fontId="5" fillId="0" borderId="0" xfId="0" applyFont="1" applyFill="1"/>
    <xf numFmtId="0" fontId="10" fillId="0" borderId="0" xfId="0" applyFont="1" applyAlignment="1">
      <alignment horizontal="center"/>
    </xf>
    <xf numFmtId="0" fontId="9" fillId="0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5" fillId="0" borderId="24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10" borderId="0" xfId="0" applyFont="1" applyFill="1" applyAlignment="1">
      <alignment horizontal="center"/>
    </xf>
    <xf numFmtId="0" fontId="9" fillId="0" borderId="0" xfId="0" applyFont="1" applyAlignment="1"/>
    <xf numFmtId="0" fontId="0" fillId="1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BE9FF"/>
      <color rgb="FF8BE1FF"/>
      <color rgb="FFC95B11"/>
      <color rgb="FFF4AD7C"/>
      <color rgb="FF00B0F0"/>
      <color rgb="FFC08E00"/>
      <color rgb="FFB17E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opLeftCell="A10" workbookViewId="0">
      <selection activeCell="Q37" sqref="Q37:S39"/>
    </sheetView>
  </sheetViews>
  <sheetFormatPr defaultRowHeight="12.75" x14ac:dyDescent="0.2"/>
  <cols>
    <col min="1" max="1" width="9.28515625" customWidth="1"/>
    <col min="2" max="12" width="4" customWidth="1"/>
    <col min="13" max="13" width="3.85546875" customWidth="1"/>
    <col min="14" max="18" width="4" customWidth="1"/>
    <col min="19" max="19" width="4.85546875" customWidth="1"/>
    <col min="20" max="20" width="3.85546875" customWidth="1"/>
  </cols>
  <sheetData>
    <row r="1" spans="1:24" ht="13.5" thickBot="1" x14ac:dyDescent="0.25">
      <c r="B1" s="7" t="s">
        <v>6</v>
      </c>
      <c r="C1" s="7"/>
      <c r="D1" s="7"/>
      <c r="E1" s="7" t="s">
        <v>10</v>
      </c>
      <c r="F1" s="7"/>
      <c r="G1" s="7"/>
      <c r="H1" s="7" t="s">
        <v>3</v>
      </c>
      <c r="K1" s="7" t="s">
        <v>81</v>
      </c>
      <c r="L1" s="7"/>
      <c r="M1" s="7"/>
      <c r="N1" s="7" t="s">
        <v>80</v>
      </c>
      <c r="O1" s="7"/>
      <c r="P1" s="7"/>
      <c r="Q1" s="7" t="s">
        <v>79</v>
      </c>
      <c r="R1" s="7"/>
      <c r="S1" s="7"/>
      <c r="T1" s="7"/>
    </row>
    <row r="2" spans="1:24" ht="13.5" thickBot="1" x14ac:dyDescent="0.25">
      <c r="A2" t="s">
        <v>110</v>
      </c>
      <c r="B2" s="19">
        <f>'SB1'!D2</f>
        <v>9</v>
      </c>
      <c r="C2" s="20">
        <f>'SB1'!E2</f>
        <v>4</v>
      </c>
      <c r="D2" s="44">
        <f>'SB1'!F2</f>
        <v>0</v>
      </c>
      <c r="E2" s="46">
        <f>'SB1'!D8</f>
        <v>0</v>
      </c>
      <c r="F2" s="20">
        <f>'SB1'!E8</f>
        <v>9</v>
      </c>
      <c r="G2" s="44">
        <f>'SB1'!F8</f>
        <v>0</v>
      </c>
      <c r="H2" s="46">
        <f>'SB1'!D20</f>
        <v>4</v>
      </c>
      <c r="I2" s="20">
        <f>'SB1'!E20</f>
        <v>11</v>
      </c>
      <c r="J2" s="44">
        <f>'SB1'!F20</f>
        <v>0</v>
      </c>
      <c r="K2" s="46">
        <f>'SB1'!D14</f>
        <v>8</v>
      </c>
      <c r="L2" s="20">
        <f>'SB1'!E14</f>
        <v>7</v>
      </c>
      <c r="M2" s="44">
        <f>'SB1'!F14</f>
        <v>0</v>
      </c>
      <c r="N2" s="46">
        <f>'SB1'!D32</f>
        <v>1</v>
      </c>
      <c r="O2" s="20">
        <f>'SB1'!E32</f>
        <v>3</v>
      </c>
      <c r="P2" s="44">
        <f>'SB1'!F32</f>
        <v>0</v>
      </c>
      <c r="Q2" s="46">
        <f>'SB1'!D26</f>
        <v>8</v>
      </c>
      <c r="R2" s="20">
        <f>'SB1'!E26</f>
        <v>7</v>
      </c>
      <c r="S2" s="44">
        <f>'SB1'!F26</f>
        <v>0</v>
      </c>
    </row>
    <row r="3" spans="1:24" ht="13.5" thickBot="1" x14ac:dyDescent="0.25">
      <c r="B3" s="19">
        <f>'SB1'!D3</f>
        <v>1</v>
      </c>
      <c r="C3" s="20">
        <f>'SB1'!E3</f>
        <v>14</v>
      </c>
      <c r="D3" s="44">
        <f>'SB1'!F3</f>
        <v>0</v>
      </c>
      <c r="E3" s="46">
        <f>'SB1'!D9</f>
        <v>2</v>
      </c>
      <c r="F3" s="20">
        <f>'SB1'!E9</f>
        <v>1</v>
      </c>
      <c r="G3" s="44">
        <f>'SB1'!F9</f>
        <v>0</v>
      </c>
      <c r="H3" s="46">
        <f>'SB1'!D21</f>
        <v>3</v>
      </c>
      <c r="I3" s="20">
        <f>'SB1'!E21</f>
        <v>7</v>
      </c>
      <c r="J3" s="44">
        <f>'SB1'!F21</f>
        <v>0</v>
      </c>
      <c r="K3" s="46">
        <f>'SB1'!D15</f>
        <v>0</v>
      </c>
      <c r="L3" s="20">
        <f>'SB1'!E15</f>
        <v>10</v>
      </c>
      <c r="M3" s="44">
        <f>'SB1'!F15</f>
        <v>0</v>
      </c>
      <c r="N3" s="46">
        <f>'SB1'!D33</f>
        <v>2</v>
      </c>
      <c r="O3" s="20">
        <f>'SB1'!E33</f>
        <v>8</v>
      </c>
      <c r="P3" s="44">
        <f>'SB1'!F33</f>
        <v>0</v>
      </c>
      <c r="Q3" s="46">
        <f>'SB1'!D27</f>
        <v>2</v>
      </c>
      <c r="R3" s="20">
        <f>'SB1'!E27</f>
        <v>5</v>
      </c>
      <c r="S3" s="44">
        <f>'SB1'!F27</f>
        <v>0</v>
      </c>
      <c r="T3" s="14"/>
      <c r="V3" s="1"/>
      <c r="W3" s="1"/>
      <c r="X3" s="1"/>
    </row>
    <row r="4" spans="1:24" ht="13.5" thickBot="1" x14ac:dyDescent="0.25">
      <c r="B4" s="19">
        <f>'SB1'!D4</f>
        <v>4</v>
      </c>
      <c r="C4" s="20">
        <f>'SB1'!E4</f>
        <v>2</v>
      </c>
      <c r="D4" s="44">
        <f>'SB1'!F4</f>
        <v>0</v>
      </c>
      <c r="E4" s="46">
        <f>'SB1'!D10</f>
        <v>1</v>
      </c>
      <c r="F4" s="20">
        <f>'SB1'!E10</f>
        <v>7</v>
      </c>
      <c r="G4" s="44">
        <f>'SB1'!F10</f>
        <v>0</v>
      </c>
      <c r="H4" s="46">
        <f>'SB1'!D22</f>
        <v>1</v>
      </c>
      <c r="I4" s="20">
        <f>'SB1'!E22</f>
        <v>9</v>
      </c>
      <c r="J4" s="44">
        <f>'SB1'!F22</f>
        <v>0</v>
      </c>
      <c r="K4" s="46">
        <f>'SB1'!D16</f>
        <v>11</v>
      </c>
      <c r="L4" s="20">
        <f>'SB1'!E16</f>
        <v>3</v>
      </c>
      <c r="M4" s="44">
        <f>'SB1'!F16</f>
        <v>0</v>
      </c>
      <c r="N4" s="46">
        <f>'SB1'!D34</f>
        <v>3</v>
      </c>
      <c r="O4" s="20">
        <f>'SB1'!E34</f>
        <v>12</v>
      </c>
      <c r="P4" s="44">
        <f>'SB1'!F34</f>
        <v>0</v>
      </c>
      <c r="Q4" s="46">
        <f>'SB1'!D28</f>
        <v>2</v>
      </c>
      <c r="R4" s="20">
        <f>'SB1'!E28</f>
        <v>11</v>
      </c>
      <c r="S4" s="44">
        <f>'SB1'!F28</f>
        <v>0</v>
      </c>
      <c r="T4" s="14"/>
      <c r="V4" s="1"/>
      <c r="W4" s="1"/>
      <c r="X4" s="1"/>
    </row>
    <row r="5" spans="1:24" ht="13.5" thickBot="1" x14ac:dyDescent="0.25">
      <c r="B5" s="19">
        <f>'SB1'!D5</f>
        <v>7</v>
      </c>
      <c r="C5" s="20">
        <f>'SB1'!E5</f>
        <v>2</v>
      </c>
      <c r="D5" s="44">
        <f>'SB1'!F5</f>
        <v>0</v>
      </c>
      <c r="E5" s="46">
        <f>'SB1'!D11</f>
        <v>3</v>
      </c>
      <c r="F5" s="20">
        <f>'SB1'!E11</f>
        <v>14</v>
      </c>
      <c r="G5" s="44">
        <f>'SB1'!F11</f>
        <v>0</v>
      </c>
      <c r="H5" s="46">
        <f>'SB1'!D23</f>
        <v>0</v>
      </c>
      <c r="I5" s="20">
        <f>'SB1'!E23</f>
        <v>12</v>
      </c>
      <c r="J5" s="44">
        <f>'SB1'!F23</f>
        <v>0</v>
      </c>
      <c r="K5" s="46">
        <f>'SB1'!D17</f>
        <v>3</v>
      </c>
      <c r="L5" s="20">
        <f>'SB1'!E17</f>
        <v>9</v>
      </c>
      <c r="M5" s="44">
        <f>'SB1'!F17</f>
        <v>0</v>
      </c>
      <c r="N5" s="46">
        <f>'SB1'!D35</f>
        <v>0</v>
      </c>
      <c r="O5" s="20">
        <f>'SB1'!E35</f>
        <v>3</v>
      </c>
      <c r="P5" s="44">
        <f>'SB1'!F35</f>
        <v>0</v>
      </c>
      <c r="Q5" s="46">
        <f>'SB1'!D29</f>
        <v>3</v>
      </c>
      <c r="R5" s="20">
        <f>'SB1'!E29</f>
        <v>3</v>
      </c>
      <c r="S5" s="44">
        <f>'SB1'!F29</f>
        <v>0</v>
      </c>
      <c r="T5" s="14"/>
      <c r="V5" s="1"/>
      <c r="W5" s="1"/>
      <c r="X5" s="1"/>
    </row>
    <row r="6" spans="1:24" ht="13.5" thickBot="1" x14ac:dyDescent="0.25">
      <c r="B6" s="19">
        <f>'SB1'!D6</f>
        <v>7</v>
      </c>
      <c r="C6" s="20">
        <f>'SB1'!E6</f>
        <v>14</v>
      </c>
      <c r="D6" s="44">
        <f>'SB1'!F6</f>
        <v>0</v>
      </c>
      <c r="E6" s="46">
        <f>'SB1'!D12</f>
        <v>1</v>
      </c>
      <c r="F6" s="20">
        <f>'SB1'!E12</f>
        <v>5</v>
      </c>
      <c r="G6" s="44">
        <f>'SB1'!F12</f>
        <v>0</v>
      </c>
      <c r="H6" s="46">
        <f>'SB1'!D24</f>
        <v>6</v>
      </c>
      <c r="I6" s="20">
        <f>'SB1'!E24</f>
        <v>0</v>
      </c>
      <c r="J6" s="44">
        <f>'SB1'!F24</f>
        <v>0</v>
      </c>
      <c r="K6" s="46">
        <f>'SB1'!D18</f>
        <v>5</v>
      </c>
      <c r="L6" s="20">
        <f>'SB1'!E18</f>
        <v>14</v>
      </c>
      <c r="M6" s="44">
        <f>'SB1'!F18</f>
        <v>0</v>
      </c>
      <c r="N6" s="46">
        <f>'SB1'!D36</f>
        <v>1</v>
      </c>
      <c r="O6" s="20">
        <f>'SB1'!E36</f>
        <v>4</v>
      </c>
      <c r="P6" s="44">
        <f>'SB1'!F36</f>
        <v>0</v>
      </c>
      <c r="Q6" s="46">
        <f>'SB1'!D30</f>
        <v>6</v>
      </c>
      <c r="R6" s="20">
        <f>'SB1'!E30</f>
        <v>7</v>
      </c>
      <c r="S6" s="44">
        <f>'SB1'!F30</f>
        <v>0</v>
      </c>
      <c r="T6" s="14"/>
      <c r="V6" s="1"/>
      <c r="W6" s="1"/>
      <c r="X6" s="1"/>
    </row>
    <row r="7" spans="1:24" ht="13.5" thickBot="1" x14ac:dyDescent="0.25">
      <c r="B7" s="19">
        <f>'SB1'!D7</f>
        <v>3</v>
      </c>
      <c r="C7" s="20">
        <f>'SB1'!E7</f>
        <v>13</v>
      </c>
      <c r="D7" s="44">
        <f>'SB1'!F7</f>
        <v>0</v>
      </c>
      <c r="E7" s="47">
        <f>'SB1'!D13</f>
        <v>1</v>
      </c>
      <c r="F7" s="48">
        <f>'SB1'!E13</f>
        <v>4</v>
      </c>
      <c r="G7" s="49">
        <f>'SB1'!F13</f>
        <v>0</v>
      </c>
      <c r="H7" s="47">
        <f>'SB1'!D25</f>
        <v>9</v>
      </c>
      <c r="I7" s="48">
        <f>'SB1'!E25</f>
        <v>2</v>
      </c>
      <c r="J7" s="49">
        <f>'SB1'!F25</f>
        <v>0</v>
      </c>
      <c r="K7" s="47">
        <f>'SB1'!D19</f>
        <v>0</v>
      </c>
      <c r="L7" s="48">
        <f>'SB1'!E19</f>
        <v>0</v>
      </c>
      <c r="M7" s="49">
        <f>'SB1'!F19</f>
        <v>0</v>
      </c>
      <c r="N7" s="47">
        <f>'SB1'!D37</f>
        <v>1</v>
      </c>
      <c r="O7" s="48">
        <f>'SB1'!E37</f>
        <v>14</v>
      </c>
      <c r="P7" s="49">
        <f>'SB1'!F37</f>
        <v>0</v>
      </c>
      <c r="Q7" s="47">
        <f>'SB1'!D31</f>
        <v>9</v>
      </c>
      <c r="R7" s="48">
        <f>'SB1'!E31</f>
        <v>6</v>
      </c>
      <c r="S7" s="49">
        <f>'SB1'!F31</f>
        <v>0</v>
      </c>
      <c r="T7" s="14"/>
      <c r="V7" s="1"/>
      <c r="W7" s="1"/>
      <c r="X7" s="1"/>
    </row>
    <row r="8" spans="1:24" ht="13.5" thickBot="1" x14ac:dyDescent="0.25">
      <c r="A8" t="s">
        <v>16</v>
      </c>
      <c r="B8" s="2">
        <f t="shared" ref="B8:S8" si="0">SUM(B2:B7)</f>
        <v>31</v>
      </c>
      <c r="C8" s="2">
        <f t="shared" si="0"/>
        <v>49</v>
      </c>
      <c r="D8" s="45">
        <f t="shared" si="0"/>
        <v>0</v>
      </c>
      <c r="E8" s="43">
        <f t="shared" si="0"/>
        <v>8</v>
      </c>
      <c r="F8" s="2">
        <f t="shared" si="0"/>
        <v>40</v>
      </c>
      <c r="G8" s="45">
        <f t="shared" si="0"/>
        <v>0</v>
      </c>
      <c r="H8" s="43">
        <f t="shared" si="0"/>
        <v>23</v>
      </c>
      <c r="I8" s="2">
        <f t="shared" si="0"/>
        <v>41</v>
      </c>
      <c r="J8" s="45">
        <f t="shared" si="0"/>
        <v>0</v>
      </c>
      <c r="K8" s="43">
        <f t="shared" si="0"/>
        <v>27</v>
      </c>
      <c r="L8" s="2">
        <f t="shared" si="0"/>
        <v>43</v>
      </c>
      <c r="M8" s="45">
        <f t="shared" si="0"/>
        <v>0</v>
      </c>
      <c r="N8" s="43">
        <f t="shared" si="0"/>
        <v>8</v>
      </c>
      <c r="O8" s="2">
        <f t="shared" si="0"/>
        <v>44</v>
      </c>
      <c r="P8" s="45">
        <f t="shared" si="0"/>
        <v>0</v>
      </c>
      <c r="Q8" s="43">
        <f t="shared" si="0"/>
        <v>30</v>
      </c>
      <c r="R8" s="2">
        <f t="shared" si="0"/>
        <v>39</v>
      </c>
      <c r="S8" s="45">
        <f t="shared" si="0"/>
        <v>0</v>
      </c>
      <c r="T8" s="14"/>
      <c r="V8" s="1"/>
      <c r="W8" s="1"/>
      <c r="X8" s="1"/>
    </row>
    <row r="9" spans="1:24" ht="13.5" thickBot="1" x14ac:dyDescent="0.25">
      <c r="A9" t="s">
        <v>17</v>
      </c>
      <c r="B9" s="11">
        <f>B8+TRUNC(C8/16)</f>
        <v>34</v>
      </c>
      <c r="C9" s="11">
        <f>C8-(TRUNC(C8/16)*16)+TRUNC(D8/16)</f>
        <v>1</v>
      </c>
      <c r="D9" s="64">
        <f>D8-(TRUNC(D8/16)*16)</f>
        <v>0</v>
      </c>
      <c r="E9" s="23">
        <f>E8+TRUNC(F8/16)</f>
        <v>10</v>
      </c>
      <c r="F9" s="23">
        <f>F8-(TRUNC(F8/16)*16)+TRUNC(G8/16)</f>
        <v>8</v>
      </c>
      <c r="G9" s="65">
        <f>G8-(TRUNC(G8/16)*16)</f>
        <v>0</v>
      </c>
      <c r="H9" s="11">
        <f>H8+TRUNC(I8/16)</f>
        <v>25</v>
      </c>
      <c r="I9" s="11">
        <f>I8-(TRUNC(I8/16)*16)+TRUNC(J8/16)</f>
        <v>9</v>
      </c>
      <c r="J9" s="64">
        <f>J8-(TRUNC(J8/16)*16)</f>
        <v>0</v>
      </c>
      <c r="K9" s="23">
        <f>K8+TRUNC(L8/16)</f>
        <v>29</v>
      </c>
      <c r="L9" s="23">
        <f>L8-(TRUNC(L8/16)*16)+TRUNC(M8/16)</f>
        <v>11</v>
      </c>
      <c r="M9" s="65">
        <f>M8-(TRUNC(M8/16)*16)</f>
        <v>0</v>
      </c>
      <c r="N9" s="11">
        <f>N8+TRUNC(O8/16)</f>
        <v>10</v>
      </c>
      <c r="O9" s="11">
        <f>O8-(TRUNC(O8/16)*16)+TRUNC(P8/16)</f>
        <v>12</v>
      </c>
      <c r="P9" s="64">
        <f>P8-(TRUNC(P8/16)*16)</f>
        <v>0</v>
      </c>
      <c r="Q9" s="23">
        <f>Q8+TRUNC(R8/16)</f>
        <v>32</v>
      </c>
      <c r="R9" s="23">
        <f>R8-(TRUNC(R8/16)*16)+TRUNC(S8/16)</f>
        <v>7</v>
      </c>
      <c r="S9" s="23">
        <f>S8-(TRUNC(S8/16)*16)</f>
        <v>0</v>
      </c>
      <c r="T9" s="22"/>
    </row>
    <row r="10" spans="1:24" ht="13.5" thickBot="1" x14ac:dyDescent="0.25">
      <c r="A10" t="s">
        <v>111</v>
      </c>
      <c r="B10" s="19">
        <f>Clan!D2</f>
        <v>2</v>
      </c>
      <c r="C10" s="20">
        <f>Clan!E2</f>
        <v>10</v>
      </c>
      <c r="D10" s="44">
        <f>Clan!F2</f>
        <v>0</v>
      </c>
      <c r="E10" s="46">
        <f>Clan!D9</f>
        <v>2</v>
      </c>
      <c r="F10" s="20">
        <f>Clan!E9</f>
        <v>12</v>
      </c>
      <c r="G10" s="44">
        <f>Clan!F9</f>
        <v>0</v>
      </c>
      <c r="H10" s="46">
        <f>Clan!D23</f>
        <v>8</v>
      </c>
      <c r="I10" s="20">
        <f>Clan!E23</f>
        <v>12</v>
      </c>
      <c r="J10" s="44">
        <f>Clan!F23</f>
        <v>0</v>
      </c>
      <c r="K10" s="46">
        <f>Clan!D16</f>
        <v>12</v>
      </c>
      <c r="L10" s="20">
        <f>Clan!E16</f>
        <v>0</v>
      </c>
      <c r="M10" s="44">
        <f>Clan!F16</f>
        <v>0</v>
      </c>
      <c r="N10" s="46">
        <f>Clan!D37</f>
        <v>1</v>
      </c>
      <c r="O10" s="20">
        <f>Clan!E37</f>
        <v>12</v>
      </c>
      <c r="P10" s="44">
        <f>Clan!F37</f>
        <v>0</v>
      </c>
      <c r="Q10" s="46">
        <f>Clan!D30</f>
        <v>0</v>
      </c>
      <c r="R10" s="20">
        <f>Clan!E30</f>
        <v>13</v>
      </c>
      <c r="S10" s="21">
        <f>Clan!F30</f>
        <v>0</v>
      </c>
      <c r="T10" s="14"/>
    </row>
    <row r="11" spans="1:24" ht="13.5" thickBot="1" x14ac:dyDescent="0.25">
      <c r="B11" s="19">
        <f>Clan!D3</f>
        <v>2</v>
      </c>
      <c r="C11" s="20">
        <f>Clan!E3</f>
        <v>8</v>
      </c>
      <c r="D11" s="44">
        <f>Clan!F3</f>
        <v>0</v>
      </c>
      <c r="E11" s="46">
        <f>Clan!D10</f>
        <v>1</v>
      </c>
      <c r="F11" s="20">
        <f>Clan!E10</f>
        <v>4</v>
      </c>
      <c r="G11" s="44">
        <f>Clan!F10</f>
        <v>0</v>
      </c>
      <c r="H11" s="46">
        <f>Clan!D24</f>
        <v>3</v>
      </c>
      <c r="I11" s="20">
        <f>Clan!E24</f>
        <v>15</v>
      </c>
      <c r="J11" s="44">
        <f>Clan!F24</f>
        <v>0</v>
      </c>
      <c r="K11" s="46">
        <f>Clan!D18</f>
        <v>1</v>
      </c>
      <c r="L11" s="20">
        <f>Clan!E18</f>
        <v>4</v>
      </c>
      <c r="M11" s="44">
        <f>Clan!F18</f>
        <v>0</v>
      </c>
      <c r="N11" s="46">
        <f>Clan!D38</f>
        <v>2</v>
      </c>
      <c r="O11" s="20">
        <f>Clan!E38</f>
        <v>1</v>
      </c>
      <c r="P11" s="44">
        <f>Clan!F38</f>
        <v>0</v>
      </c>
      <c r="Q11" s="46">
        <f>Clan!D31</f>
        <v>4</v>
      </c>
      <c r="R11" s="20">
        <f>Clan!E31</f>
        <v>8</v>
      </c>
      <c r="S11" s="21">
        <f>Clan!F31</f>
        <v>0</v>
      </c>
      <c r="T11" s="14"/>
    </row>
    <row r="12" spans="1:24" ht="13.5" thickBot="1" x14ac:dyDescent="0.25">
      <c r="B12" s="19">
        <f>Clan!D4</f>
        <v>12</v>
      </c>
      <c r="C12" s="20">
        <f>Clan!E4</f>
        <v>12</v>
      </c>
      <c r="D12" s="44">
        <f>Clan!F4</f>
        <v>0</v>
      </c>
      <c r="E12" s="46">
        <f>Clan!D11</f>
        <v>0</v>
      </c>
      <c r="F12" s="20">
        <f>Clan!E11</f>
        <v>11</v>
      </c>
      <c r="G12" s="44">
        <f>Clan!F11</f>
        <v>0</v>
      </c>
      <c r="H12" s="46">
        <f>Clan!D25</f>
        <v>8</v>
      </c>
      <c r="I12" s="20">
        <f>Clan!E25</f>
        <v>11</v>
      </c>
      <c r="J12" s="44">
        <f>Clan!F25</f>
        <v>0</v>
      </c>
      <c r="K12" s="46">
        <f>Clan!D19</f>
        <v>0</v>
      </c>
      <c r="L12" s="20">
        <f>Clan!E19</f>
        <v>3</v>
      </c>
      <c r="M12" s="44">
        <f>Clan!F19</f>
        <v>8</v>
      </c>
      <c r="N12" s="46">
        <f>Clan!D40</f>
        <v>0</v>
      </c>
      <c r="O12" s="20">
        <f>Clan!E40</f>
        <v>2</v>
      </c>
      <c r="P12" s="44">
        <f>Clan!F40</f>
        <v>0</v>
      </c>
      <c r="Q12" s="46">
        <f>Clan!D33</f>
        <v>5</v>
      </c>
      <c r="R12" s="20">
        <f>Clan!E33</f>
        <v>14</v>
      </c>
      <c r="S12" s="21">
        <f>Clan!F33</f>
        <v>0</v>
      </c>
      <c r="T12" s="14"/>
    </row>
    <row r="13" spans="1:24" ht="13.5" thickBot="1" x14ac:dyDescent="0.25">
      <c r="B13" s="19">
        <f>Clan!D5</f>
        <v>1</v>
      </c>
      <c r="C13" s="20">
        <f>Clan!E5</f>
        <v>10</v>
      </c>
      <c r="D13" s="44">
        <f>Clan!F5</f>
        <v>0</v>
      </c>
      <c r="E13" s="46">
        <f>Clan!D13</f>
        <v>2</v>
      </c>
      <c r="F13" s="20">
        <f>Clan!E13</f>
        <v>3</v>
      </c>
      <c r="G13" s="44">
        <f>Clan!F13</f>
        <v>0</v>
      </c>
      <c r="H13" s="46">
        <f>Clan!D27</f>
        <v>2</v>
      </c>
      <c r="I13" s="20">
        <f>Clan!E27</f>
        <v>3</v>
      </c>
      <c r="J13" s="44">
        <f>Clan!F27</f>
        <v>0</v>
      </c>
      <c r="K13" s="46">
        <f>Clan!D20</f>
        <v>2</v>
      </c>
      <c r="L13" s="20">
        <f>Clan!E20</f>
        <v>9</v>
      </c>
      <c r="M13" s="44">
        <f>Clan!F20</f>
        <v>0</v>
      </c>
      <c r="N13" s="46">
        <f>Clan!D41</f>
        <v>0</v>
      </c>
      <c r="O13" s="20">
        <f>Clan!E41</f>
        <v>4</v>
      </c>
      <c r="P13" s="44">
        <f>Clan!F41</f>
        <v>0</v>
      </c>
      <c r="Q13" s="46">
        <f>Clan!D34</f>
        <v>7</v>
      </c>
      <c r="R13" s="20">
        <f>Clan!E34</f>
        <v>14</v>
      </c>
      <c r="S13" s="21">
        <f>Clan!F34</f>
        <v>0</v>
      </c>
      <c r="T13" s="14"/>
    </row>
    <row r="14" spans="1:24" ht="13.5" thickBot="1" x14ac:dyDescent="0.25">
      <c r="B14" s="19">
        <f>Clan!D7</f>
        <v>5</v>
      </c>
      <c r="C14" s="20">
        <f>Clan!E7</f>
        <v>9</v>
      </c>
      <c r="D14" s="44">
        <f>Clan!F7</f>
        <v>0</v>
      </c>
      <c r="E14" s="46">
        <f>Clan!D14</f>
        <v>0</v>
      </c>
      <c r="F14" s="20">
        <f>Clan!E14</f>
        <v>10</v>
      </c>
      <c r="G14" s="44">
        <f>Clan!F14</f>
        <v>0</v>
      </c>
      <c r="H14" s="46">
        <f>Clan!D28</f>
        <v>1</v>
      </c>
      <c r="I14" s="20">
        <f>Clan!E28</f>
        <v>4</v>
      </c>
      <c r="J14" s="44">
        <f>Clan!F28</f>
        <v>0</v>
      </c>
      <c r="K14" s="46">
        <f>Clan!D21</f>
        <v>4</v>
      </c>
      <c r="L14" s="20">
        <f>Clan!E21</f>
        <v>3</v>
      </c>
      <c r="M14" s="44">
        <f>Clan!F21</f>
        <v>0</v>
      </c>
      <c r="N14" s="46">
        <f>Clan!D42</f>
        <v>5</v>
      </c>
      <c r="O14" s="20">
        <f>Clan!E42</f>
        <v>5</v>
      </c>
      <c r="P14" s="44">
        <f>Clan!F42</f>
        <v>0</v>
      </c>
      <c r="Q14" s="46">
        <f>Clan!D35</f>
        <v>2</v>
      </c>
      <c r="R14" s="20">
        <f>Clan!E35</f>
        <v>1</v>
      </c>
      <c r="S14" s="21">
        <f>Clan!F35</f>
        <v>0</v>
      </c>
      <c r="T14" s="14"/>
    </row>
    <row r="15" spans="1:24" ht="13.5" thickBot="1" x14ac:dyDescent="0.25">
      <c r="B15" s="50">
        <f>Clan!D8</f>
        <v>5</v>
      </c>
      <c r="C15" s="48">
        <f>Clan!E8</f>
        <v>6</v>
      </c>
      <c r="D15" s="49">
        <f>Clan!F8</f>
        <v>0</v>
      </c>
      <c r="E15" s="47">
        <f>Clan!D15</f>
        <v>0</v>
      </c>
      <c r="F15" s="48">
        <f>Clan!E15</f>
        <v>2</v>
      </c>
      <c r="G15" s="49">
        <f>Clan!F15</f>
        <v>0</v>
      </c>
      <c r="H15" s="47">
        <f>Clan!D29</f>
        <v>4</v>
      </c>
      <c r="I15" s="48">
        <f>Clan!E29</f>
        <v>8</v>
      </c>
      <c r="J15" s="49">
        <f>Clan!F29</f>
        <v>0</v>
      </c>
      <c r="K15" s="46">
        <f>Clan!D22</f>
        <v>0</v>
      </c>
      <c r="L15" s="20">
        <f>Clan!E22</f>
        <v>10</v>
      </c>
      <c r="M15" s="44">
        <f>Clan!F22</f>
        <v>0</v>
      </c>
      <c r="N15" s="47">
        <f>Clan!D43</f>
        <v>5</v>
      </c>
      <c r="O15" s="48">
        <f>Clan!E43</f>
        <v>7</v>
      </c>
      <c r="P15" s="49">
        <f>Clan!F43</f>
        <v>0</v>
      </c>
      <c r="Q15" s="47">
        <f>Clan!D36</f>
        <v>4</v>
      </c>
      <c r="R15" s="48">
        <f>Clan!E36</f>
        <v>14</v>
      </c>
      <c r="S15" s="43">
        <f>Clan!F36</f>
        <v>0</v>
      </c>
      <c r="T15" s="14"/>
    </row>
    <row r="16" spans="1:24" ht="13.5" thickBot="1" x14ac:dyDescent="0.25">
      <c r="A16" t="s">
        <v>16</v>
      </c>
      <c r="B16" s="50">
        <f t="shared" ref="B16:S16" si="1">SUM(B10:B15)</f>
        <v>27</v>
      </c>
      <c r="C16" s="50">
        <f t="shared" si="1"/>
        <v>55</v>
      </c>
      <c r="D16" s="50">
        <f t="shared" si="1"/>
        <v>0</v>
      </c>
      <c r="E16" s="50">
        <f t="shared" si="1"/>
        <v>5</v>
      </c>
      <c r="F16" s="50">
        <f t="shared" si="1"/>
        <v>42</v>
      </c>
      <c r="G16" s="50">
        <f t="shared" si="1"/>
        <v>0</v>
      </c>
      <c r="H16" s="50">
        <f>SUM(H10:H15)</f>
        <v>26</v>
      </c>
      <c r="I16" s="50">
        <f t="shared" si="1"/>
        <v>53</v>
      </c>
      <c r="J16" s="50">
        <f>SUM(J10:J15)</f>
        <v>0</v>
      </c>
      <c r="K16" s="50">
        <f t="shared" si="1"/>
        <v>19</v>
      </c>
      <c r="L16" s="50">
        <f t="shared" si="1"/>
        <v>29</v>
      </c>
      <c r="M16" s="50">
        <f t="shared" si="1"/>
        <v>8</v>
      </c>
      <c r="N16" s="50">
        <f t="shared" si="1"/>
        <v>13</v>
      </c>
      <c r="O16" s="50">
        <f t="shared" si="1"/>
        <v>31</v>
      </c>
      <c r="P16" s="50">
        <f t="shared" si="1"/>
        <v>0</v>
      </c>
      <c r="Q16" s="50">
        <f t="shared" si="1"/>
        <v>22</v>
      </c>
      <c r="R16" s="50">
        <f t="shared" si="1"/>
        <v>64</v>
      </c>
      <c r="S16" s="2">
        <f t="shared" si="1"/>
        <v>0</v>
      </c>
      <c r="T16" s="14"/>
    </row>
    <row r="17" spans="1:20" ht="13.5" thickBot="1" x14ac:dyDescent="0.25">
      <c r="A17" t="s">
        <v>17</v>
      </c>
      <c r="B17" s="11">
        <f>B16+TRUNC(C16/16)</f>
        <v>30</v>
      </c>
      <c r="C17" s="11">
        <f>C16-(TRUNC(C16/16)*16)+TRUNC(D16/16)</f>
        <v>7</v>
      </c>
      <c r="D17" s="64">
        <f>D16-(TRUNC(D16/16)*16)</f>
        <v>0</v>
      </c>
      <c r="E17" s="23">
        <f>E16+TRUNC(F16/16)</f>
        <v>7</v>
      </c>
      <c r="F17" s="23">
        <f>F16-(TRUNC(F16/16)*16)+TRUNC(G16/16)</f>
        <v>10</v>
      </c>
      <c r="G17" s="65">
        <f>G16-(TRUNC(G16/16)*16)</f>
        <v>0</v>
      </c>
      <c r="H17" s="11">
        <f>H16+TRUNC(I16/16)</f>
        <v>29</v>
      </c>
      <c r="I17" s="11">
        <f>I16-(TRUNC(I16/16)*16)+TRUNC(J16/16)</f>
        <v>5</v>
      </c>
      <c r="J17" s="64">
        <f>J16-(TRUNC(J16/16)*16)</f>
        <v>0</v>
      </c>
      <c r="K17" s="23">
        <f>K16+TRUNC(L16/16)</f>
        <v>20</v>
      </c>
      <c r="L17" s="23">
        <f>L16-(TRUNC(L16/16)*16)+TRUNC(M16/16)</f>
        <v>13</v>
      </c>
      <c r="M17" s="65">
        <f>M16-(TRUNC(M16/16)*16)</f>
        <v>8</v>
      </c>
      <c r="N17" s="11">
        <f>N16+TRUNC(O16/16)</f>
        <v>14</v>
      </c>
      <c r="O17" s="11">
        <f>O16-(TRUNC(O16/16)*16)+TRUNC(P16/16)</f>
        <v>15</v>
      </c>
      <c r="P17" s="64">
        <f>P16-(TRUNC(P16/16)*16)</f>
        <v>0</v>
      </c>
      <c r="Q17" s="23">
        <f>Q16+TRUNC(R16/16)</f>
        <v>26</v>
      </c>
      <c r="R17" s="23">
        <f>R16-(TRUNC(R16/16)*16)+TRUNC(S16/16)</f>
        <v>0</v>
      </c>
      <c r="S17" s="23">
        <f>S16-(TRUNC(S16/16)*16)</f>
        <v>0</v>
      </c>
      <c r="T17" s="22"/>
    </row>
    <row r="18" spans="1:20" ht="13.5" thickBot="1" x14ac:dyDescent="0.25">
      <c r="A18" t="s">
        <v>112</v>
      </c>
      <c r="B18" s="19">
        <f>Lech1!D3</f>
        <v>1</v>
      </c>
      <c r="C18" s="19">
        <f>Lech1!E3</f>
        <v>14</v>
      </c>
      <c r="D18" s="62">
        <f>Lech1!F3</f>
        <v>0</v>
      </c>
      <c r="E18" s="20">
        <f>Lech1!D9</f>
        <v>0</v>
      </c>
      <c r="F18" s="19">
        <f>Lech1!E9</f>
        <v>0</v>
      </c>
      <c r="G18" s="62">
        <f>Lech1!F9</f>
        <v>0</v>
      </c>
      <c r="H18" s="20">
        <f>Lech1!D23</f>
        <v>0</v>
      </c>
      <c r="I18" s="19">
        <f>Lech1!E23</f>
        <v>15</v>
      </c>
      <c r="J18" s="62">
        <f>Lech1!F23</f>
        <v>0</v>
      </c>
      <c r="K18" s="20">
        <f>Lech1!D16</f>
        <v>4</v>
      </c>
      <c r="L18" s="19">
        <f>Lech1!E16</f>
        <v>2</v>
      </c>
      <c r="M18" s="62">
        <f>Lech1!F16</f>
        <v>0</v>
      </c>
      <c r="N18" s="20">
        <f>Lech1!D37</f>
        <v>1</v>
      </c>
      <c r="O18" s="19">
        <f>Lech1!E37</f>
        <v>10</v>
      </c>
      <c r="P18" s="19">
        <f>Lech1!F37</f>
        <v>0</v>
      </c>
      <c r="Q18" s="2">
        <f>Lech1!D30</f>
        <v>0</v>
      </c>
      <c r="R18" s="2">
        <f>Lech1!E30</f>
        <v>12</v>
      </c>
      <c r="S18" s="45">
        <f>Lech1!F30</f>
        <v>0</v>
      </c>
      <c r="T18" s="14"/>
    </row>
    <row r="19" spans="1:20" ht="13.5" thickBot="1" x14ac:dyDescent="0.25">
      <c r="B19" s="19">
        <f>Lech1!D4</f>
        <v>1</v>
      </c>
      <c r="C19" s="19">
        <f>Lech1!E4</f>
        <v>5</v>
      </c>
      <c r="D19" s="62">
        <f>Lech1!F4</f>
        <v>8</v>
      </c>
      <c r="E19" s="20">
        <f>Lech1!D10</f>
        <v>2</v>
      </c>
      <c r="F19" s="19">
        <f>Lech1!E10</f>
        <v>15</v>
      </c>
      <c r="G19" s="62">
        <f>Lech1!F10</f>
        <v>8</v>
      </c>
      <c r="H19" s="20">
        <f>Lech1!D24</f>
        <v>4</v>
      </c>
      <c r="I19" s="19">
        <f>Lech1!E24</f>
        <v>12</v>
      </c>
      <c r="J19" s="62">
        <f>Lech1!F24</f>
        <v>0</v>
      </c>
      <c r="K19" s="20">
        <f>Lech1!D18</f>
        <v>7</v>
      </c>
      <c r="L19" s="19">
        <f>Lech1!E18</f>
        <v>0</v>
      </c>
      <c r="M19" s="62">
        <f>Lech1!F18</f>
        <v>0</v>
      </c>
      <c r="N19" s="20">
        <f>Lech1!D38</f>
        <v>1</v>
      </c>
      <c r="O19" s="19">
        <f>Lech1!E38</f>
        <v>0</v>
      </c>
      <c r="P19" s="19">
        <f>Lech1!F38</f>
        <v>0</v>
      </c>
      <c r="Q19" s="2">
        <f>Lech1!D31</f>
        <v>2</v>
      </c>
      <c r="R19" s="2">
        <f>Lech1!E31</f>
        <v>1</v>
      </c>
      <c r="S19" s="45">
        <f>Lech1!F31</f>
        <v>0</v>
      </c>
      <c r="T19" s="14"/>
    </row>
    <row r="20" spans="1:20" ht="13.5" thickBot="1" x14ac:dyDescent="0.25">
      <c r="B20" s="19">
        <f>Lech1!D5</f>
        <v>5</v>
      </c>
      <c r="C20" s="19">
        <f>Lech1!E5</f>
        <v>7</v>
      </c>
      <c r="D20" s="62">
        <f>Lech1!F5</f>
        <v>8</v>
      </c>
      <c r="E20" s="20">
        <f>Lech1!D12</f>
        <v>0</v>
      </c>
      <c r="F20" s="19">
        <f>Lech1!E12</f>
        <v>1</v>
      </c>
      <c r="G20" s="62">
        <f>Lech1!F12</f>
        <v>0</v>
      </c>
      <c r="H20" s="20">
        <f>Lech1!D25</f>
        <v>2</v>
      </c>
      <c r="I20" s="19">
        <f>Lech1!E25</f>
        <v>10</v>
      </c>
      <c r="J20" s="62">
        <f>Lech1!F25</f>
        <v>0</v>
      </c>
      <c r="K20" s="20">
        <f>Lech1!D19</f>
        <v>0</v>
      </c>
      <c r="L20" s="19">
        <f>Lech1!E19</f>
        <v>5</v>
      </c>
      <c r="M20" s="62">
        <f>Lech1!F19</f>
        <v>0</v>
      </c>
      <c r="N20" s="20">
        <f>Lech1!D40</f>
        <v>3</v>
      </c>
      <c r="O20" s="19">
        <f>Lech1!E40</f>
        <v>0</v>
      </c>
      <c r="P20" s="19">
        <f>Lech1!F40</f>
        <v>8</v>
      </c>
      <c r="Q20" s="2">
        <f>Lech1!D33</f>
        <v>0</v>
      </c>
      <c r="R20" s="2">
        <f>Lech1!E33</f>
        <v>13</v>
      </c>
      <c r="S20" s="2">
        <f>Lech1!F33</f>
        <v>0</v>
      </c>
      <c r="T20" s="14"/>
    </row>
    <row r="21" spans="1:20" ht="13.5" thickBot="1" x14ac:dyDescent="0.25">
      <c r="B21" s="19">
        <f>Lech1!D6</f>
        <v>1</v>
      </c>
      <c r="C21" s="19">
        <f>Lech1!E6</f>
        <v>3</v>
      </c>
      <c r="D21" s="62">
        <f>Lech1!F6</f>
        <v>8</v>
      </c>
      <c r="E21" s="20">
        <f>Lech1!D13</f>
        <v>0</v>
      </c>
      <c r="F21" s="19">
        <f>Lech1!E13</f>
        <v>11</v>
      </c>
      <c r="G21" s="62">
        <f>Lech1!F13</f>
        <v>0</v>
      </c>
      <c r="H21" s="20">
        <f>Lech1!D29</f>
        <v>2</v>
      </c>
      <c r="I21" s="19">
        <f>Lech1!E29</f>
        <v>1</v>
      </c>
      <c r="J21" s="62">
        <f>Lech1!F29</f>
        <v>0</v>
      </c>
      <c r="K21" s="20">
        <f>Lech1!D20</f>
        <v>4</v>
      </c>
      <c r="L21" s="19">
        <f>Lech1!E20</f>
        <v>10</v>
      </c>
      <c r="M21" s="62">
        <f>Lech1!F20</f>
        <v>8</v>
      </c>
      <c r="N21" s="20">
        <f>Lech1!D41</f>
        <v>1</v>
      </c>
      <c r="O21" s="19">
        <f>Lech1!E41</f>
        <v>2</v>
      </c>
      <c r="P21" s="19">
        <f>Lech1!F41</f>
        <v>0</v>
      </c>
      <c r="Q21" s="2">
        <f>Lech1!D34</f>
        <v>5</v>
      </c>
      <c r="R21" s="2">
        <f>Lech1!E34</f>
        <v>7</v>
      </c>
      <c r="S21" s="2">
        <f>Lech1!F34</f>
        <v>8</v>
      </c>
      <c r="T21" s="14"/>
    </row>
    <row r="22" spans="1:20" ht="13.5" thickBot="1" x14ac:dyDescent="0.25">
      <c r="B22" s="19">
        <f>Lech1!D7</f>
        <v>0</v>
      </c>
      <c r="C22" s="19">
        <f>Lech1!E7</f>
        <v>1</v>
      </c>
      <c r="D22" s="62">
        <f>Lech1!F7</f>
        <v>8</v>
      </c>
      <c r="E22" s="20">
        <f>Lech1!D14</f>
        <v>0</v>
      </c>
      <c r="F22" s="19">
        <f>Lech1!E14</f>
        <v>4</v>
      </c>
      <c r="G22" s="62">
        <f>Lech1!F14</f>
        <v>8</v>
      </c>
      <c r="H22" s="20">
        <f>Lech1!D27</f>
        <v>3</v>
      </c>
      <c r="I22" s="19">
        <f>Lech1!E27</f>
        <v>8</v>
      </c>
      <c r="J22" s="62">
        <f>Lech1!F27</f>
        <v>0</v>
      </c>
      <c r="K22" s="20">
        <f>Lech1!D21</f>
        <v>4</v>
      </c>
      <c r="L22" s="19">
        <f>Lech1!E21</f>
        <v>3</v>
      </c>
      <c r="M22" s="62">
        <f>Lech1!F21</f>
        <v>0</v>
      </c>
      <c r="N22" s="20">
        <f>Lech1!D42</f>
        <v>0</v>
      </c>
      <c r="O22" s="19">
        <f>Lech1!E42</f>
        <v>10</v>
      </c>
      <c r="P22" s="19">
        <f>Lech1!F42</f>
        <v>0</v>
      </c>
      <c r="Q22" s="2">
        <f>Lech1!D35</f>
        <v>1</v>
      </c>
      <c r="R22" s="2">
        <f>Lech1!E35</f>
        <v>15</v>
      </c>
      <c r="S22" s="2">
        <f>Lech1!F35</f>
        <v>8</v>
      </c>
      <c r="T22" s="14"/>
    </row>
    <row r="23" spans="1:20" ht="13.5" thickBot="1" x14ac:dyDescent="0.25">
      <c r="B23" s="19">
        <f>Lech1!D8</f>
        <v>4</v>
      </c>
      <c r="C23" s="19">
        <f>Lech1!E8</f>
        <v>10</v>
      </c>
      <c r="D23" s="62">
        <f>Lech1!F8</f>
        <v>8</v>
      </c>
      <c r="E23" s="20">
        <f>Lech1!D15</f>
        <v>0</v>
      </c>
      <c r="F23" s="19">
        <f>Lech1!E15</f>
        <v>4</v>
      </c>
      <c r="G23" s="62">
        <f>Lech1!F15</f>
        <v>8</v>
      </c>
      <c r="H23" s="20">
        <f>Lech1!D28</f>
        <v>0</v>
      </c>
      <c r="I23" s="19">
        <f>Lech1!E28</f>
        <v>7</v>
      </c>
      <c r="J23" s="62">
        <f>Lech1!F28</f>
        <v>8</v>
      </c>
      <c r="K23" s="20">
        <f>Lech1!D22</f>
        <v>4</v>
      </c>
      <c r="L23" s="19">
        <f>Lech1!E22</f>
        <v>10</v>
      </c>
      <c r="M23" s="62">
        <f>Lech1!F22</f>
        <v>0</v>
      </c>
      <c r="N23" s="20">
        <f>Lech1!D43</f>
        <v>2</v>
      </c>
      <c r="O23" s="19">
        <f>Lech1!E43</f>
        <v>4</v>
      </c>
      <c r="P23" s="62">
        <f>Lech1!F43</f>
        <v>0</v>
      </c>
      <c r="Q23" s="2">
        <f>Lech1!D36</f>
        <v>3</v>
      </c>
      <c r="R23" s="2">
        <f>Lech1!E36</f>
        <v>15</v>
      </c>
      <c r="S23" s="2">
        <f>Lech1!F36</f>
        <v>0</v>
      </c>
      <c r="T23" s="22"/>
    </row>
    <row r="24" spans="1:20" ht="13.5" thickBot="1" x14ac:dyDescent="0.25">
      <c r="A24" t="s">
        <v>16</v>
      </c>
      <c r="B24" s="2">
        <f t="shared" ref="B24:S24" si="2">SUM(B18:B23)</f>
        <v>12</v>
      </c>
      <c r="C24" s="2">
        <f t="shared" si="2"/>
        <v>40</v>
      </c>
      <c r="D24" s="45">
        <f t="shared" si="2"/>
        <v>40</v>
      </c>
      <c r="E24" s="43">
        <f t="shared" si="2"/>
        <v>2</v>
      </c>
      <c r="F24" s="2">
        <f t="shared" si="2"/>
        <v>35</v>
      </c>
      <c r="G24" s="45">
        <f t="shared" si="2"/>
        <v>24</v>
      </c>
      <c r="H24" s="43">
        <f t="shared" si="2"/>
        <v>11</v>
      </c>
      <c r="I24" s="2">
        <f t="shared" si="2"/>
        <v>53</v>
      </c>
      <c r="J24" s="45">
        <f t="shared" si="2"/>
        <v>8</v>
      </c>
      <c r="K24" s="43">
        <f t="shared" si="2"/>
        <v>23</v>
      </c>
      <c r="L24" s="2">
        <f t="shared" si="2"/>
        <v>30</v>
      </c>
      <c r="M24" s="45">
        <f t="shared" si="2"/>
        <v>8</v>
      </c>
      <c r="N24" s="43">
        <f t="shared" si="2"/>
        <v>8</v>
      </c>
      <c r="O24" s="2">
        <f t="shared" si="2"/>
        <v>26</v>
      </c>
      <c r="P24" s="45">
        <f t="shared" si="2"/>
        <v>8</v>
      </c>
      <c r="Q24" s="43">
        <f t="shared" si="2"/>
        <v>11</v>
      </c>
      <c r="R24" s="2">
        <f t="shared" si="2"/>
        <v>63</v>
      </c>
      <c r="S24" s="2">
        <f t="shared" si="2"/>
        <v>16</v>
      </c>
      <c r="T24" s="22"/>
    </row>
    <row r="25" spans="1:20" ht="13.5" thickBot="1" x14ac:dyDescent="0.25">
      <c r="A25" t="s">
        <v>17</v>
      </c>
      <c r="B25" s="11">
        <f>B24+TRUNC(C24/16)</f>
        <v>14</v>
      </c>
      <c r="C25" s="11">
        <f>C24-(TRUNC(C24/16)*16)+TRUNC(D24/16)</f>
        <v>10</v>
      </c>
      <c r="D25" s="64">
        <f>D24-(TRUNC(D24/16)*16)</f>
        <v>8</v>
      </c>
      <c r="E25" s="23">
        <f>E24+TRUNC(F24/16)</f>
        <v>4</v>
      </c>
      <c r="F25" s="23">
        <f>F24-(TRUNC(F24/16)*16)+TRUNC(G24/16)</f>
        <v>4</v>
      </c>
      <c r="G25" s="65">
        <f>G24-(TRUNC(G24/16)*16)</f>
        <v>8</v>
      </c>
      <c r="H25" s="11">
        <f>H24+TRUNC(I24/16)</f>
        <v>14</v>
      </c>
      <c r="I25" s="11">
        <f>I24-(TRUNC(I24/16)*16)+TRUNC(J24/16)</f>
        <v>5</v>
      </c>
      <c r="J25" s="64">
        <f>J24-(TRUNC(J24/16)*16)</f>
        <v>8</v>
      </c>
      <c r="K25" s="23">
        <f>K24+TRUNC(L24/16)</f>
        <v>24</v>
      </c>
      <c r="L25" s="23">
        <f>L24-(TRUNC(L24/16)*16)+TRUNC(M24/16)</f>
        <v>14</v>
      </c>
      <c r="M25" s="65">
        <f>M24-(TRUNC(M24/16)*16)</f>
        <v>8</v>
      </c>
      <c r="N25" s="11">
        <f>N24+TRUNC(O24/16)</f>
        <v>9</v>
      </c>
      <c r="O25" s="11">
        <f>O24-(TRUNC(O24/16)*16)+TRUNC(P24/16)</f>
        <v>10</v>
      </c>
      <c r="P25" s="64">
        <f>P24-(TRUNC(P24/16)*16)</f>
        <v>8</v>
      </c>
      <c r="Q25" s="23">
        <f>Q24+TRUNC(R24/16)</f>
        <v>14</v>
      </c>
      <c r="R25" s="23">
        <f>R24-(TRUNC(R24/16)*16)+TRUNC(S24/16)</f>
        <v>16</v>
      </c>
      <c r="S25" s="23">
        <f>S24-(TRUNC(S24/16)*16)</f>
        <v>0</v>
      </c>
      <c r="T25" s="22"/>
    </row>
    <row r="26" spans="1:20" ht="13.5" thickBot="1" x14ac:dyDescent="0.25">
      <c r="A26" t="s">
        <v>113</v>
      </c>
      <c r="B26" s="19">
        <f>'Rad1'!D2</f>
        <v>0</v>
      </c>
      <c r="C26" s="19">
        <f>'Rad1'!E2</f>
        <v>9</v>
      </c>
      <c r="D26" s="62">
        <f>'Rad1'!F2</f>
        <v>8</v>
      </c>
      <c r="E26" s="20">
        <f>'Rad1'!D9</f>
        <v>0</v>
      </c>
      <c r="F26" s="19">
        <f>'Rad1'!E9</f>
        <v>0</v>
      </c>
      <c r="G26" s="62">
        <f>'Rad1'!F9</f>
        <v>0</v>
      </c>
      <c r="H26" s="20">
        <f>'Rad1'!D26</f>
        <v>2</v>
      </c>
      <c r="I26" s="19">
        <f>'Rad1'!E26</f>
        <v>3</v>
      </c>
      <c r="J26" s="62">
        <f>'Rad1'!F26</f>
        <v>0</v>
      </c>
      <c r="K26" s="20">
        <f>'Rad1'!D17</f>
        <v>2</v>
      </c>
      <c r="L26" s="19">
        <f>'Rad1'!E17</f>
        <v>15</v>
      </c>
      <c r="M26" s="62">
        <f>'Rad1'!F17</f>
        <v>0</v>
      </c>
      <c r="N26" s="20">
        <f>'Rad1'!D40</f>
        <v>0</v>
      </c>
      <c r="O26" s="19">
        <f>'Rad1'!E40</f>
        <v>0</v>
      </c>
      <c r="P26" s="62">
        <f>'Rad1'!F40</f>
        <v>0</v>
      </c>
      <c r="Q26" s="20">
        <f>'Rad1'!D33</f>
        <v>4</v>
      </c>
      <c r="R26" s="19">
        <f>'Rad1'!E33</f>
        <v>7</v>
      </c>
      <c r="S26" s="62">
        <f>'Rad1'!F33</f>
        <v>8</v>
      </c>
      <c r="T26" s="14"/>
    </row>
    <row r="27" spans="1:20" ht="13.5" thickBot="1" x14ac:dyDescent="0.25">
      <c r="B27" s="19">
        <f>'Rad1'!D3</f>
        <v>0</v>
      </c>
      <c r="C27" s="19">
        <f>'Rad1'!E3</f>
        <v>6</v>
      </c>
      <c r="D27" s="62">
        <f>'Rad1'!F3</f>
        <v>0</v>
      </c>
      <c r="E27" s="20">
        <f>'Rad1'!D10</f>
        <v>1</v>
      </c>
      <c r="F27" s="19">
        <f>'Rad1'!E10</f>
        <v>5</v>
      </c>
      <c r="G27" s="62">
        <f>'Rad1'!F10</f>
        <v>0</v>
      </c>
      <c r="H27" s="20">
        <f>'Rad1'!D27</f>
        <v>2</v>
      </c>
      <c r="I27" s="19">
        <f>'Rad1'!E27</f>
        <v>4</v>
      </c>
      <c r="J27" s="62">
        <f>'Rad1'!F27</f>
        <v>0</v>
      </c>
      <c r="K27" s="20">
        <f>'Rad1'!D19</f>
        <v>3</v>
      </c>
      <c r="L27" s="19">
        <f>'Rad1'!E19</f>
        <v>13</v>
      </c>
      <c r="M27" s="62">
        <f>'Rad1'!F19</f>
        <v>8</v>
      </c>
      <c r="N27" s="20">
        <f>'Rad1'!D41</f>
        <v>0</v>
      </c>
      <c r="O27" s="19">
        <f>'Rad1'!E41</f>
        <v>7</v>
      </c>
      <c r="P27" s="62">
        <f>'Rad1'!F41</f>
        <v>0</v>
      </c>
      <c r="Q27" s="20">
        <f>'Rad1'!D34</f>
        <v>0</v>
      </c>
      <c r="R27" s="19">
        <f>'Rad1'!E34</f>
        <v>10</v>
      </c>
      <c r="S27" s="62">
        <f>'Rad1'!F34</f>
        <v>0</v>
      </c>
      <c r="T27" s="14"/>
    </row>
    <row r="28" spans="1:20" ht="13.5" thickBot="1" x14ac:dyDescent="0.25">
      <c r="B28" s="19">
        <f>'Rad1'!D4</f>
        <v>0</v>
      </c>
      <c r="C28" s="19">
        <f>'Rad1'!E4</f>
        <v>8</v>
      </c>
      <c r="D28" s="62">
        <f>'Rad1'!F4</f>
        <v>8</v>
      </c>
      <c r="E28" s="20">
        <f>'Rad1'!D12</f>
        <v>5</v>
      </c>
      <c r="F28" s="19">
        <f>'Rad1'!E12</f>
        <v>11</v>
      </c>
      <c r="G28" s="62">
        <f>'Rad1'!F12</f>
        <v>0</v>
      </c>
      <c r="H28" s="20">
        <f>'Rad1'!D28</f>
        <v>5</v>
      </c>
      <c r="I28" s="19">
        <f>'Rad1'!E28</f>
        <v>11</v>
      </c>
      <c r="J28" s="62">
        <f>'Rad1'!F28</f>
        <v>0</v>
      </c>
      <c r="K28" s="20">
        <f>'Rad1'!D21</f>
        <v>0</v>
      </c>
      <c r="L28" s="19">
        <f>'Rad1'!E21</f>
        <v>2</v>
      </c>
      <c r="M28" s="62">
        <f>'Rad1'!F21</f>
        <v>8</v>
      </c>
      <c r="N28" s="20">
        <f>'Rad1'!D43</f>
        <v>8</v>
      </c>
      <c r="O28" s="19">
        <f>'Rad1'!E43</f>
        <v>8</v>
      </c>
      <c r="P28" s="62">
        <f>'Rad1'!F43</f>
        <v>0</v>
      </c>
      <c r="Q28" s="20">
        <f>'Rad1'!D36</f>
        <v>0</v>
      </c>
      <c r="R28" s="19">
        <f>'Rad1'!E36</f>
        <v>0</v>
      </c>
      <c r="S28" s="62">
        <f>'Rad1'!F36</f>
        <v>0</v>
      </c>
      <c r="T28" s="14"/>
    </row>
    <row r="29" spans="1:20" ht="13.5" thickBot="1" x14ac:dyDescent="0.25">
      <c r="B29" s="19">
        <f>'Rad1'!D5</f>
        <v>6</v>
      </c>
      <c r="C29" s="19">
        <f>'Rad1'!E5</f>
        <v>3</v>
      </c>
      <c r="D29" s="62">
        <f>'Rad1'!F5</f>
        <v>0</v>
      </c>
      <c r="E29" s="20">
        <f>'Rad1'!D13</f>
        <v>0</v>
      </c>
      <c r="F29" s="19">
        <f>'Rad1'!E13</f>
        <v>15</v>
      </c>
      <c r="G29" s="62">
        <f>'Rad1'!F13</f>
        <v>0</v>
      </c>
      <c r="H29" s="20">
        <f>'Rad1'!D30</f>
        <v>0</v>
      </c>
      <c r="I29" s="19">
        <f>'Rad1'!E30</f>
        <v>6</v>
      </c>
      <c r="J29" s="62">
        <f>'Rad1'!F30</f>
        <v>8</v>
      </c>
      <c r="K29" s="20">
        <f>'Rad1'!D22</f>
        <v>2</v>
      </c>
      <c r="L29" s="19">
        <f>'Rad1'!E22</f>
        <v>12</v>
      </c>
      <c r="M29" s="62">
        <f>'Rad1'!F22</f>
        <v>0</v>
      </c>
      <c r="N29" s="20">
        <f>'Rad1'!D44</f>
        <v>0</v>
      </c>
      <c r="O29" s="19">
        <f>'Rad1'!E44</f>
        <v>0</v>
      </c>
      <c r="P29" s="62">
        <f>'Rad1'!F44</f>
        <v>0</v>
      </c>
      <c r="Q29" s="20">
        <f>'Rad1'!D37</f>
        <v>18</v>
      </c>
      <c r="R29" s="19">
        <f>'Rad1'!E37</f>
        <v>12</v>
      </c>
      <c r="S29" s="62">
        <f>'Rad1'!F37</f>
        <v>0</v>
      </c>
      <c r="T29" s="14"/>
    </row>
    <row r="30" spans="1:20" ht="13.5" thickBot="1" x14ac:dyDescent="0.25">
      <c r="B30" s="19">
        <f>'Rad1'!D8</f>
        <v>0</v>
      </c>
      <c r="C30" s="19">
        <f>'Rad1'!E8</f>
        <v>0</v>
      </c>
      <c r="D30" s="62">
        <f>'Rad1'!F8</f>
        <v>0</v>
      </c>
      <c r="E30" s="20">
        <f>'Rad1'!D15</f>
        <v>0</v>
      </c>
      <c r="F30" s="19">
        <f>'Rad1'!E15</f>
        <v>14</v>
      </c>
      <c r="G30" s="62">
        <f>'Rad1'!F15</f>
        <v>8</v>
      </c>
      <c r="H30" s="20">
        <f>'Rad1'!D31</f>
        <v>0</v>
      </c>
      <c r="I30" s="19">
        <f>'Rad1'!E31</f>
        <v>8</v>
      </c>
      <c r="J30" s="62">
        <f>'Rad1'!F31</f>
        <v>0</v>
      </c>
      <c r="K30" s="20">
        <f>'Rad1'!D24</f>
        <v>21</v>
      </c>
      <c r="L30" s="19">
        <f>'Rad1'!E24</f>
        <v>3</v>
      </c>
      <c r="M30" s="62">
        <f>'Rad1'!F24</f>
        <v>0</v>
      </c>
      <c r="N30" s="20">
        <f>'Rad1'!D45</f>
        <v>1</v>
      </c>
      <c r="O30" s="19">
        <f>'Rad1'!E45</f>
        <v>14</v>
      </c>
      <c r="P30" s="62">
        <f>'Rad1'!F45</f>
        <v>8</v>
      </c>
      <c r="Q30" s="20">
        <f>'Rad1'!D35</f>
        <v>0</v>
      </c>
      <c r="R30" s="19">
        <f>'Rad1'!E35</f>
        <v>6</v>
      </c>
      <c r="S30" s="62">
        <f>'Rad1'!F35</f>
        <v>0</v>
      </c>
      <c r="T30" s="14"/>
    </row>
    <row r="31" spans="1:20" ht="13.5" thickBot="1" x14ac:dyDescent="0.25">
      <c r="B31" s="19">
        <f>'Rad1'!D7</f>
        <v>0</v>
      </c>
      <c r="C31" s="19">
        <f>'Rad1'!E7</f>
        <v>5</v>
      </c>
      <c r="D31" s="62">
        <f>'Rad1'!F7</f>
        <v>0</v>
      </c>
      <c r="E31" s="20">
        <f>'Rad1'!D16</f>
        <v>0</v>
      </c>
      <c r="F31" s="19">
        <f>'Rad1'!E16</f>
        <v>7</v>
      </c>
      <c r="G31" s="62">
        <f>'Rad1'!F16</f>
        <v>0</v>
      </c>
      <c r="H31" s="20">
        <f>'Rad1'!D32</f>
        <v>0</v>
      </c>
      <c r="I31" s="19">
        <f>'Rad1'!E32</f>
        <v>4</v>
      </c>
      <c r="J31" s="62">
        <f>'Rad1'!F32</f>
        <v>0</v>
      </c>
      <c r="K31" s="20">
        <f>'Rad1'!D25</f>
        <v>0</v>
      </c>
      <c r="L31" s="19">
        <f>'Rad1'!E25</f>
        <v>12</v>
      </c>
      <c r="M31" s="62">
        <f>'Rad1'!F25</f>
        <v>0</v>
      </c>
      <c r="N31" s="20">
        <f>'Rad1'!D46</f>
        <v>2</v>
      </c>
      <c r="O31" s="19">
        <f>'Rad1'!E46</f>
        <v>11</v>
      </c>
      <c r="P31" s="62">
        <f>'Rad1'!F46</f>
        <v>0</v>
      </c>
      <c r="Q31" s="20">
        <f>'Rad1'!D39</f>
        <v>7</v>
      </c>
      <c r="R31" s="19">
        <f>'Rad1'!E39</f>
        <v>6</v>
      </c>
      <c r="S31" s="62">
        <f>'Rad1'!F39</f>
        <v>0</v>
      </c>
      <c r="T31" s="14"/>
    </row>
    <row r="32" spans="1:20" ht="13.5" thickBot="1" x14ac:dyDescent="0.25">
      <c r="A32" t="s">
        <v>16</v>
      </c>
      <c r="B32" s="2">
        <f t="shared" ref="B32:S32" si="3">SUM(B26:B31)</f>
        <v>6</v>
      </c>
      <c r="C32" s="2">
        <f t="shared" si="3"/>
        <v>31</v>
      </c>
      <c r="D32" s="45">
        <f t="shared" si="3"/>
        <v>16</v>
      </c>
      <c r="E32" s="43">
        <f t="shared" si="3"/>
        <v>6</v>
      </c>
      <c r="F32" s="2">
        <f t="shared" si="3"/>
        <v>52</v>
      </c>
      <c r="G32" s="45">
        <f t="shared" si="3"/>
        <v>8</v>
      </c>
      <c r="H32" s="43">
        <f t="shared" si="3"/>
        <v>9</v>
      </c>
      <c r="I32" s="2">
        <f t="shared" si="3"/>
        <v>36</v>
      </c>
      <c r="J32" s="45">
        <f t="shared" si="3"/>
        <v>8</v>
      </c>
      <c r="K32" s="43">
        <f t="shared" si="3"/>
        <v>28</v>
      </c>
      <c r="L32" s="2">
        <f t="shared" si="3"/>
        <v>57</v>
      </c>
      <c r="M32" s="45">
        <f t="shared" si="3"/>
        <v>16</v>
      </c>
      <c r="N32" s="43">
        <f t="shared" si="3"/>
        <v>11</v>
      </c>
      <c r="O32" s="2">
        <f t="shared" si="3"/>
        <v>40</v>
      </c>
      <c r="P32" s="45">
        <f t="shared" si="3"/>
        <v>8</v>
      </c>
      <c r="Q32" s="43">
        <f t="shared" si="3"/>
        <v>29</v>
      </c>
      <c r="R32" s="2">
        <f t="shared" si="3"/>
        <v>41</v>
      </c>
      <c r="S32" s="45">
        <f t="shared" si="3"/>
        <v>8</v>
      </c>
      <c r="T32" s="14"/>
    </row>
    <row r="33" spans="1:20" ht="13.5" thickBot="1" x14ac:dyDescent="0.25">
      <c r="A33" t="s">
        <v>17</v>
      </c>
      <c r="B33" s="11">
        <f>B32+TRUNC(C32/16)</f>
        <v>7</v>
      </c>
      <c r="C33" s="11">
        <f>C32-(TRUNC(C32/16)*16)+TRUNC(D32/16)</f>
        <v>16</v>
      </c>
      <c r="D33" s="11">
        <f>D32-(TRUNC(D32/16)*16)</f>
        <v>0</v>
      </c>
      <c r="E33" s="23">
        <f>E32+TRUNC(F32/16)</f>
        <v>9</v>
      </c>
      <c r="F33" s="23">
        <f>F32-(TRUNC(F32/16)*16)+TRUNC(G32/16)</f>
        <v>4</v>
      </c>
      <c r="G33" s="23">
        <f>G32-(TRUNC(G32/16)*16)</f>
        <v>8</v>
      </c>
      <c r="H33" s="11">
        <f>H32+TRUNC(I32/16)</f>
        <v>11</v>
      </c>
      <c r="I33" s="11">
        <f>I32-(TRUNC(I32/16)*16)+TRUNC(J32/16)</f>
        <v>4</v>
      </c>
      <c r="J33" s="11">
        <f>J32-(TRUNC(J32/16)*16)</f>
        <v>8</v>
      </c>
      <c r="K33" s="23">
        <f>K32+TRUNC(L32/16)</f>
        <v>31</v>
      </c>
      <c r="L33" s="23">
        <f>L32-(TRUNC(L32/16)*16)+TRUNC(M32/16)</f>
        <v>10</v>
      </c>
      <c r="M33" s="23">
        <f>M32-(TRUNC(M32/16)*16)</f>
        <v>0</v>
      </c>
      <c r="N33" s="11">
        <f>N32+TRUNC(O32/16)</f>
        <v>13</v>
      </c>
      <c r="O33" s="11">
        <f>O32-(TRUNC(O32/16)*16)+TRUNC(P32/16)</f>
        <v>8</v>
      </c>
      <c r="P33" s="11">
        <f>P32-(TRUNC(P32/16)*16)</f>
        <v>8</v>
      </c>
      <c r="Q33" s="23">
        <f>Q32+TRUNC(R32/16)</f>
        <v>31</v>
      </c>
      <c r="R33" s="23">
        <f>R32-(TRUNC(R32/16)*16)+TRUNC(S32/16)</f>
        <v>9</v>
      </c>
      <c r="S33" s="23">
        <f>S32-(TRUNC(S32/16)*16)</f>
        <v>8</v>
      </c>
      <c r="T33" s="22"/>
    </row>
    <row r="34" spans="1:20" ht="13.5" thickBot="1" x14ac:dyDescent="0.25">
      <c r="A34" t="s">
        <v>114</v>
      </c>
      <c r="B34" s="19">
        <f>Pew!D2</f>
        <v>1</v>
      </c>
      <c r="C34" s="19">
        <f>Pew!E2</f>
        <v>10</v>
      </c>
      <c r="D34" s="62">
        <f>Pew!F2</f>
        <v>0</v>
      </c>
      <c r="E34" s="19">
        <f>Pew!D10</f>
        <v>1</v>
      </c>
      <c r="F34" s="19">
        <f>Pew!E10</f>
        <v>1</v>
      </c>
      <c r="G34" s="62">
        <f>Pew!F10</f>
        <v>8</v>
      </c>
      <c r="H34" s="125">
        <f>Pew!D26</f>
        <v>1</v>
      </c>
      <c r="I34" s="2">
        <f>Pew!E26</f>
        <v>10</v>
      </c>
      <c r="J34" s="2">
        <f>Pew!F26</f>
        <v>0</v>
      </c>
      <c r="K34" s="2">
        <f>Pew!D18</f>
        <v>2</v>
      </c>
      <c r="L34" s="2">
        <f>Pew!E18</f>
        <v>3</v>
      </c>
      <c r="M34" s="2">
        <f>Pew!F18</f>
        <v>8</v>
      </c>
      <c r="N34" s="43">
        <f>Pew!D40</f>
        <v>0</v>
      </c>
      <c r="O34" s="43">
        <f>Pew!E40</f>
        <v>15</v>
      </c>
      <c r="P34" s="43">
        <f>Pew!F40</f>
        <v>8</v>
      </c>
      <c r="Q34" s="43">
        <f>Pew!D33</f>
        <v>0</v>
      </c>
      <c r="R34" s="43">
        <f>Pew!E33</f>
        <v>15</v>
      </c>
      <c r="S34" s="43">
        <f>Pew!F33</f>
        <v>8</v>
      </c>
      <c r="T34" s="14"/>
    </row>
    <row r="35" spans="1:20" ht="13.5" thickBot="1" x14ac:dyDescent="0.25">
      <c r="B35" s="19">
        <f>Pew!D3</f>
        <v>0</v>
      </c>
      <c r="C35" s="19">
        <f>Pew!E3</f>
        <v>15</v>
      </c>
      <c r="D35" s="62">
        <f>Pew!F3</f>
        <v>0</v>
      </c>
      <c r="E35" s="19">
        <f>Pew!D13</f>
        <v>3</v>
      </c>
      <c r="F35" s="19">
        <f>Pew!E13</f>
        <v>3</v>
      </c>
      <c r="G35" s="62">
        <f>Pew!F13</f>
        <v>0</v>
      </c>
      <c r="H35" s="125">
        <f>Pew!D27</f>
        <v>8</v>
      </c>
      <c r="I35" s="2">
        <f>Pew!E27</f>
        <v>11</v>
      </c>
      <c r="J35" s="2">
        <f>Pew!F27</f>
        <v>0</v>
      </c>
      <c r="K35" s="2">
        <f>Pew!D20</f>
        <v>1</v>
      </c>
      <c r="L35" s="2">
        <f>Pew!E20</f>
        <v>9</v>
      </c>
      <c r="M35" s="2">
        <f>Pew!F20</f>
        <v>0</v>
      </c>
      <c r="N35" s="43">
        <f>Pew!D41</f>
        <v>1</v>
      </c>
      <c r="O35" s="43">
        <f>Pew!E41</f>
        <v>8</v>
      </c>
      <c r="P35" s="43">
        <f>Pew!F41</f>
        <v>0</v>
      </c>
      <c r="Q35" s="43">
        <f>Pew!D34</f>
        <v>1</v>
      </c>
      <c r="R35" s="43">
        <f>Pew!E34</f>
        <v>2</v>
      </c>
      <c r="S35" s="43">
        <f>Pew!F34</f>
        <v>0</v>
      </c>
      <c r="T35" s="14"/>
    </row>
    <row r="36" spans="1:20" ht="13.5" thickBot="1" x14ac:dyDescent="0.25">
      <c r="B36" s="19">
        <f>Pew!D4</f>
        <v>0</v>
      </c>
      <c r="C36" s="19">
        <f>Pew!E4</f>
        <v>10</v>
      </c>
      <c r="D36" s="62">
        <f>Pew!F4</f>
        <v>0</v>
      </c>
      <c r="E36" s="19">
        <f>Pew!D14</f>
        <v>1</v>
      </c>
      <c r="F36" s="19">
        <f>Pew!E14</f>
        <v>12</v>
      </c>
      <c r="G36" s="62">
        <f>Pew!F14</f>
        <v>0</v>
      </c>
      <c r="H36" s="125">
        <f>Pew!D28</f>
        <v>3</v>
      </c>
      <c r="I36" s="2">
        <f>Pew!E28</f>
        <v>6</v>
      </c>
      <c r="J36" s="2">
        <f>Pew!F28</f>
        <v>0</v>
      </c>
      <c r="K36" s="2">
        <f>Pew!D21</f>
        <v>1</v>
      </c>
      <c r="L36" s="2">
        <f>Pew!E21</f>
        <v>7</v>
      </c>
      <c r="M36" s="2">
        <f>Pew!F21</f>
        <v>8</v>
      </c>
      <c r="N36" s="43">
        <f>Pew!D43</f>
        <v>3</v>
      </c>
      <c r="O36" s="43">
        <f>Pew!E43</f>
        <v>7</v>
      </c>
      <c r="P36" s="43">
        <f>Pew!F43</f>
        <v>0</v>
      </c>
      <c r="Q36" s="43">
        <f>Pew!D36</f>
        <v>1</v>
      </c>
      <c r="R36" s="43">
        <f>Pew!E36</f>
        <v>5</v>
      </c>
      <c r="S36" s="43">
        <f>Pew!F36</f>
        <v>0</v>
      </c>
      <c r="T36" s="14"/>
    </row>
    <row r="37" spans="1:20" ht="13.5" thickBot="1" x14ac:dyDescent="0.25">
      <c r="B37" s="19">
        <f>Pew!D6</f>
        <v>2</v>
      </c>
      <c r="C37" s="19">
        <f>Pew!E6</f>
        <v>5</v>
      </c>
      <c r="D37" s="62">
        <f>Pew!F6</f>
        <v>8</v>
      </c>
      <c r="E37" s="19">
        <f>Pew!D15</f>
        <v>0</v>
      </c>
      <c r="F37" s="19">
        <f>Pew!E15</f>
        <v>0</v>
      </c>
      <c r="G37" s="62">
        <f>Pew!F15</f>
        <v>0</v>
      </c>
      <c r="H37" s="125">
        <f>Pew!D30</f>
        <v>3</v>
      </c>
      <c r="I37" s="2">
        <f>Pew!E30</f>
        <v>0</v>
      </c>
      <c r="J37" s="2">
        <f>Pew!F30</f>
        <v>8</v>
      </c>
      <c r="K37" s="2">
        <f>Pew!D23</f>
        <v>2</v>
      </c>
      <c r="L37" s="2">
        <f>Pew!E23</f>
        <v>2</v>
      </c>
      <c r="M37" s="2">
        <f>Pew!F23</f>
        <v>0</v>
      </c>
      <c r="N37" s="43">
        <f>Pew!D44</f>
        <v>1</v>
      </c>
      <c r="O37" s="43">
        <f>Pew!E44</f>
        <v>2</v>
      </c>
      <c r="P37" s="43">
        <f>Pew!F44</f>
        <v>0</v>
      </c>
      <c r="Q37" s="43">
        <f>Pew!D37</f>
        <v>4</v>
      </c>
      <c r="R37" s="43">
        <f>Pew!E37</f>
        <v>1</v>
      </c>
      <c r="S37" s="43">
        <f>Pew!F37</f>
        <v>0</v>
      </c>
      <c r="T37" s="14"/>
    </row>
    <row r="38" spans="1:20" ht="13.5" thickBot="1" x14ac:dyDescent="0.25">
      <c r="B38" s="19">
        <f>Pew!D7</f>
        <v>1</v>
      </c>
      <c r="C38" s="19">
        <f>Pew!E7</f>
        <v>7</v>
      </c>
      <c r="D38" s="62">
        <f>Pew!F7</f>
        <v>8</v>
      </c>
      <c r="E38" s="19">
        <f>Pew!D16</f>
        <v>0</v>
      </c>
      <c r="F38" s="19">
        <f>Pew!E16</f>
        <v>11</v>
      </c>
      <c r="G38" s="62">
        <f>Pew!F16</f>
        <v>0</v>
      </c>
      <c r="H38" s="125">
        <f>Pew!D31</f>
        <v>1</v>
      </c>
      <c r="I38" s="2">
        <f>Pew!E31</f>
        <v>1</v>
      </c>
      <c r="J38" s="2">
        <f>Pew!F31</f>
        <v>0</v>
      </c>
      <c r="K38" s="2">
        <f>Pew!D24</f>
        <v>0</v>
      </c>
      <c r="L38" s="2">
        <f>Pew!E24</f>
        <v>10</v>
      </c>
      <c r="M38" s="2">
        <f>Pew!F24</f>
        <v>0</v>
      </c>
      <c r="N38" s="43">
        <f>Pew!D45</f>
        <v>1</v>
      </c>
      <c r="O38" s="43">
        <f>Pew!E45</f>
        <v>2</v>
      </c>
      <c r="P38" s="43">
        <f>Pew!F45</f>
        <v>0</v>
      </c>
      <c r="Q38" s="43">
        <f>Pew!D38</f>
        <v>1</v>
      </c>
      <c r="R38" s="43">
        <f>Pew!E38</f>
        <v>6</v>
      </c>
      <c r="S38" s="43">
        <f>Pew!F38</f>
        <v>0</v>
      </c>
      <c r="T38" s="14"/>
    </row>
    <row r="39" spans="1:20" ht="13.5" thickBot="1" x14ac:dyDescent="0.25">
      <c r="B39" s="50">
        <f>Pew!D8</f>
        <v>1</v>
      </c>
      <c r="C39" s="50">
        <f>Pew!E8</f>
        <v>4</v>
      </c>
      <c r="D39" s="45">
        <f>Pew!F8</f>
        <v>0</v>
      </c>
      <c r="E39" s="19">
        <f>Pew!D17</f>
        <v>0</v>
      </c>
      <c r="F39" s="19">
        <f>Pew!E17</f>
        <v>2</v>
      </c>
      <c r="G39" s="62">
        <f>Pew!F17</f>
        <v>8</v>
      </c>
      <c r="H39" s="125">
        <f>Pew!D32</f>
        <v>0</v>
      </c>
      <c r="I39" s="2">
        <f>Pew!E32</f>
        <v>15</v>
      </c>
      <c r="J39" s="2">
        <f>Pew!F32</f>
        <v>0</v>
      </c>
      <c r="K39" s="2">
        <f>Pew!D25</f>
        <v>1</v>
      </c>
      <c r="L39" s="2">
        <f>Pew!E25</f>
        <v>14</v>
      </c>
      <c r="M39" s="2">
        <f>Pew!F25</f>
        <v>0</v>
      </c>
      <c r="N39" s="43">
        <f>Pew!D46</f>
        <v>1</v>
      </c>
      <c r="O39" s="43">
        <f>Pew!E46</f>
        <v>11</v>
      </c>
      <c r="P39" s="43">
        <f>Pew!F46</f>
        <v>0</v>
      </c>
      <c r="Q39" s="43">
        <f>Pew!D39</f>
        <v>1</v>
      </c>
      <c r="R39" s="43">
        <f>Pew!E39</f>
        <v>13</v>
      </c>
      <c r="S39" s="43">
        <f>Pew!F39</f>
        <v>0</v>
      </c>
      <c r="T39" s="14"/>
    </row>
    <row r="40" spans="1:20" ht="13.5" thickBot="1" x14ac:dyDescent="0.25">
      <c r="A40" t="s">
        <v>16</v>
      </c>
      <c r="B40" s="2">
        <f t="shared" ref="B40:S40" si="4">SUM(B34:B39)</f>
        <v>5</v>
      </c>
      <c r="C40" s="2">
        <f t="shared" si="4"/>
        <v>51</v>
      </c>
      <c r="D40" s="45">
        <f t="shared" si="4"/>
        <v>16</v>
      </c>
      <c r="E40" s="2">
        <f t="shared" si="4"/>
        <v>5</v>
      </c>
      <c r="F40" s="2">
        <f t="shared" si="4"/>
        <v>29</v>
      </c>
      <c r="G40" s="45">
        <f t="shared" si="4"/>
        <v>16</v>
      </c>
      <c r="H40" s="2">
        <f t="shared" si="4"/>
        <v>16</v>
      </c>
      <c r="I40" s="2">
        <f t="shared" si="4"/>
        <v>43</v>
      </c>
      <c r="J40" s="45">
        <f t="shared" si="4"/>
        <v>8</v>
      </c>
      <c r="K40" s="2">
        <f t="shared" si="4"/>
        <v>7</v>
      </c>
      <c r="L40" s="2">
        <f t="shared" si="4"/>
        <v>45</v>
      </c>
      <c r="M40" s="45">
        <f t="shared" si="4"/>
        <v>16</v>
      </c>
      <c r="N40" s="2">
        <f t="shared" si="4"/>
        <v>7</v>
      </c>
      <c r="O40" s="2">
        <f t="shared" si="4"/>
        <v>45</v>
      </c>
      <c r="P40" s="45">
        <f t="shared" si="4"/>
        <v>8</v>
      </c>
      <c r="Q40" s="2">
        <f t="shared" si="4"/>
        <v>8</v>
      </c>
      <c r="R40" s="2">
        <f t="shared" si="4"/>
        <v>42</v>
      </c>
      <c r="S40" s="45">
        <f t="shared" si="4"/>
        <v>8</v>
      </c>
      <c r="T40" s="63"/>
    </row>
    <row r="41" spans="1:20" x14ac:dyDescent="0.2">
      <c r="A41" t="s">
        <v>17</v>
      </c>
      <c r="B41" s="11">
        <f>B40+TRUNC(C40/16)</f>
        <v>8</v>
      </c>
      <c r="C41" s="11">
        <f>C40-(TRUNC(C40/16)*16)+TRUNC(D40/16)</f>
        <v>4</v>
      </c>
      <c r="D41" s="11">
        <f>D40-(TRUNC(D40/16)*16)</f>
        <v>0</v>
      </c>
      <c r="E41" s="23">
        <f>E40+TRUNC(F40/16)</f>
        <v>6</v>
      </c>
      <c r="F41" s="23">
        <f>F40-(TRUNC(F40/16)*16)+TRUNC(G40/16)</f>
        <v>14</v>
      </c>
      <c r="G41" s="23">
        <f>G40-(TRUNC(G40/16)*16)</f>
        <v>0</v>
      </c>
      <c r="H41" s="11">
        <f>H40+TRUNC(I40/16)</f>
        <v>18</v>
      </c>
      <c r="I41" s="11">
        <f>I40-(TRUNC(I40/16)*16)+TRUNC(J40/16)</f>
        <v>11</v>
      </c>
      <c r="J41" s="11">
        <f>J40-(TRUNC(J40/16)*16)</f>
        <v>8</v>
      </c>
      <c r="K41" s="23">
        <f>K40+TRUNC(L40/16)</f>
        <v>9</v>
      </c>
      <c r="L41" s="23">
        <f>L40-(TRUNC(L40/16)*16)+TRUNC(M40/16)</f>
        <v>14</v>
      </c>
      <c r="M41" s="23">
        <f>M40-(TRUNC(M40/16)*16)</f>
        <v>0</v>
      </c>
      <c r="N41" s="11">
        <f>N40+TRUNC(O40/16)</f>
        <v>9</v>
      </c>
      <c r="O41" s="11">
        <f>O40-(TRUNC(O40/16)*16)+TRUNC(P40/16)</f>
        <v>13</v>
      </c>
      <c r="P41" s="11">
        <f>P40-(TRUNC(P40/16)*16)</f>
        <v>8</v>
      </c>
      <c r="Q41" s="23">
        <f>Q40+TRUNC(R40/16)</f>
        <v>10</v>
      </c>
      <c r="R41" s="23">
        <f>R40-(TRUNC(R40/16)*16)+TRUNC(S40/16)</f>
        <v>10</v>
      </c>
      <c r="S41" s="23">
        <f>S40-(TRUNC(S40/16)*16)</f>
        <v>8</v>
      </c>
    </row>
    <row r="42" spans="1:20" x14ac:dyDescent="0.2">
      <c r="B42" s="7" t="s">
        <v>6</v>
      </c>
      <c r="C42" s="7"/>
      <c r="D42" s="7"/>
      <c r="E42" s="7" t="s">
        <v>10</v>
      </c>
      <c r="F42" s="7"/>
      <c r="G42" s="7"/>
      <c r="H42" s="7" t="s">
        <v>3</v>
      </c>
      <c r="K42" s="7" t="s">
        <v>81</v>
      </c>
      <c r="L42" s="7"/>
      <c r="M42" s="7"/>
      <c r="N42" s="7" t="s">
        <v>99</v>
      </c>
      <c r="O42" s="7"/>
      <c r="P42" s="7"/>
      <c r="Q42" s="7" t="s">
        <v>79</v>
      </c>
      <c r="R42" s="7"/>
      <c r="S42" s="7"/>
    </row>
    <row r="43" spans="1:20" x14ac:dyDescent="0.2">
      <c r="B43">
        <f>B9+B17+B25+B33+B41</f>
        <v>93</v>
      </c>
      <c r="C43">
        <f t="shared" ref="C43:S43" si="5">C9+C17+C25+C33+C41</f>
        <v>38</v>
      </c>
      <c r="D43">
        <f t="shared" si="5"/>
        <v>8</v>
      </c>
      <c r="E43">
        <f t="shared" si="5"/>
        <v>36</v>
      </c>
      <c r="F43">
        <f t="shared" si="5"/>
        <v>40</v>
      </c>
      <c r="G43">
        <f t="shared" si="5"/>
        <v>16</v>
      </c>
      <c r="H43">
        <f t="shared" si="5"/>
        <v>97</v>
      </c>
      <c r="I43">
        <f t="shared" si="5"/>
        <v>34</v>
      </c>
      <c r="J43">
        <f t="shared" si="5"/>
        <v>24</v>
      </c>
      <c r="K43">
        <f t="shared" si="5"/>
        <v>113</v>
      </c>
      <c r="L43">
        <f t="shared" si="5"/>
        <v>62</v>
      </c>
      <c r="M43">
        <f t="shared" si="5"/>
        <v>16</v>
      </c>
      <c r="N43">
        <f t="shared" si="5"/>
        <v>55</v>
      </c>
      <c r="O43">
        <f t="shared" si="5"/>
        <v>58</v>
      </c>
      <c r="P43">
        <f t="shared" si="5"/>
        <v>24</v>
      </c>
      <c r="Q43">
        <f t="shared" si="5"/>
        <v>113</v>
      </c>
      <c r="R43">
        <f t="shared" si="5"/>
        <v>42</v>
      </c>
      <c r="S43">
        <f t="shared" si="5"/>
        <v>16</v>
      </c>
    </row>
    <row r="44" spans="1:20" x14ac:dyDescent="0.2">
      <c r="B44" s="11">
        <f>B43+TRUNC(C43/16)</f>
        <v>95</v>
      </c>
      <c r="C44" s="11">
        <f>C43-(TRUNC(C43/16)*16)+TRUNC(D43/16)</f>
        <v>6</v>
      </c>
      <c r="D44" s="11">
        <f>D43-(TRUNC(D43/16)*16)</f>
        <v>8</v>
      </c>
      <c r="E44" s="23">
        <f>E43+TRUNC(F43/16)</f>
        <v>38</v>
      </c>
      <c r="F44" s="23">
        <f>F43-(TRUNC(F43/16)*16)+TRUNC(G43/16)</f>
        <v>9</v>
      </c>
      <c r="G44" s="23">
        <f>G43-(TRUNC(G43/16)*16)</f>
        <v>0</v>
      </c>
      <c r="H44" s="11">
        <f>H43+TRUNC(I43/16)</f>
        <v>99</v>
      </c>
      <c r="I44" s="11">
        <f>I43-(TRUNC(I43/16)*16)+TRUNC(J43/16)</f>
        <v>3</v>
      </c>
      <c r="J44" s="11">
        <f>J43-(TRUNC(J43/16)*16)</f>
        <v>8</v>
      </c>
      <c r="K44" s="23">
        <f>K43+TRUNC(L43/16)</f>
        <v>116</v>
      </c>
      <c r="L44" s="23">
        <f>L43-(TRUNC(L43/16)*16)+TRUNC(M43/16)</f>
        <v>15</v>
      </c>
      <c r="M44" s="23">
        <f>M43-(TRUNC(M43/16)*16)</f>
        <v>0</v>
      </c>
      <c r="N44" s="11">
        <f>N43+TRUNC(O43/16)</f>
        <v>58</v>
      </c>
      <c r="O44" s="11">
        <f>O43-(TRUNC(O43/16)*16)+TRUNC(P43/16)</f>
        <v>11</v>
      </c>
      <c r="P44" s="11">
        <f>P43-(TRUNC(P43/16)*16)</f>
        <v>8</v>
      </c>
      <c r="Q44" s="23">
        <f>Q43+TRUNC(R43/16)</f>
        <v>115</v>
      </c>
      <c r="R44" s="23">
        <f>R43-(TRUNC(R43/16)*16)+TRUNC(S43/16)</f>
        <v>11</v>
      </c>
      <c r="S44" s="23">
        <f>S43-(TRUNC(S43/16)*16)</f>
        <v>0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="115" zoomScaleNormal="115" workbookViewId="0">
      <selection activeCell="A35" sqref="A35:G35"/>
    </sheetView>
  </sheetViews>
  <sheetFormatPr defaultColWidth="20.28515625" defaultRowHeight="15" x14ac:dyDescent="0.2"/>
  <cols>
    <col min="1" max="1" width="20.28515625" style="66"/>
    <col min="2" max="2" width="22.28515625" style="67" customWidth="1"/>
    <col min="3" max="3" width="9.42578125" style="68" customWidth="1"/>
    <col min="4" max="4" width="11.85546875" style="68" customWidth="1"/>
    <col min="5" max="5" width="11.28515625" style="68" customWidth="1"/>
    <col min="6" max="6" width="12.5703125" style="68" customWidth="1"/>
    <col min="7" max="7" width="11.7109375" style="68" customWidth="1"/>
    <col min="8" max="16384" width="20.28515625" style="67"/>
  </cols>
  <sheetData>
    <row r="1" spans="1:12" x14ac:dyDescent="0.2">
      <c r="A1" s="67" t="s">
        <v>0</v>
      </c>
      <c r="B1" s="67" t="s">
        <v>4</v>
      </c>
      <c r="C1" s="68" t="s">
        <v>5</v>
      </c>
      <c r="D1" s="68" t="s">
        <v>7</v>
      </c>
      <c r="E1" s="68" t="s">
        <v>8</v>
      </c>
      <c r="F1" s="68" t="s">
        <v>9</v>
      </c>
      <c r="G1" s="68" t="s">
        <v>101</v>
      </c>
    </row>
    <row r="2" spans="1:12" x14ac:dyDescent="0.2">
      <c r="A2" s="69" t="s">
        <v>23</v>
      </c>
      <c r="B2" s="70" t="s">
        <v>6</v>
      </c>
      <c r="C2" s="73">
        <v>4</v>
      </c>
      <c r="D2" s="111">
        <v>1</v>
      </c>
      <c r="E2" s="73">
        <v>10</v>
      </c>
      <c r="F2" s="73">
        <v>0</v>
      </c>
      <c r="G2" s="110" t="s">
        <v>102</v>
      </c>
      <c r="H2" s="67" t="s">
        <v>6</v>
      </c>
      <c r="I2" s="67">
        <f>SUM(D2:D8)</f>
        <v>5</v>
      </c>
      <c r="J2" s="67">
        <f>SUM(E2:E8)</f>
        <v>51</v>
      </c>
      <c r="K2" s="67">
        <f>SUM(F2:F8)</f>
        <v>16</v>
      </c>
    </row>
    <row r="3" spans="1:12" x14ac:dyDescent="0.2">
      <c r="A3" s="69" t="s">
        <v>40</v>
      </c>
      <c r="B3" s="70" t="s">
        <v>6</v>
      </c>
      <c r="C3" s="73">
        <v>3</v>
      </c>
      <c r="D3" s="73">
        <v>0</v>
      </c>
      <c r="E3" s="73">
        <v>15</v>
      </c>
      <c r="F3" s="73">
        <v>0</v>
      </c>
      <c r="G3" s="110" t="s">
        <v>105</v>
      </c>
    </row>
    <row r="4" spans="1:12" x14ac:dyDescent="0.2">
      <c r="A4" s="69" t="s">
        <v>24</v>
      </c>
      <c r="B4" s="70" t="s">
        <v>6</v>
      </c>
      <c r="C4" s="73">
        <v>1</v>
      </c>
      <c r="D4" s="73">
        <v>0</v>
      </c>
      <c r="E4" s="73">
        <v>10</v>
      </c>
      <c r="F4" s="73">
        <v>0</v>
      </c>
      <c r="G4" s="110" t="s">
        <v>103</v>
      </c>
    </row>
    <row r="5" spans="1:12" x14ac:dyDescent="0.2">
      <c r="A5" s="99" t="s">
        <v>88</v>
      </c>
      <c r="B5" s="99" t="s">
        <v>6</v>
      </c>
      <c r="C5" s="71">
        <v>0</v>
      </c>
      <c r="D5" s="71">
        <v>0</v>
      </c>
      <c r="E5" s="71">
        <v>0</v>
      </c>
      <c r="F5" s="71">
        <v>0</v>
      </c>
      <c r="G5" s="123"/>
    </row>
    <row r="6" spans="1:12" x14ac:dyDescent="0.2">
      <c r="A6" s="69" t="s">
        <v>26</v>
      </c>
      <c r="B6" s="70" t="s">
        <v>6</v>
      </c>
      <c r="C6" s="73">
        <v>4</v>
      </c>
      <c r="D6" s="73">
        <v>2</v>
      </c>
      <c r="E6" s="73">
        <v>5</v>
      </c>
      <c r="F6" s="73">
        <v>8</v>
      </c>
      <c r="G6" s="110" t="s">
        <v>106</v>
      </c>
    </row>
    <row r="7" spans="1:12" x14ac:dyDescent="0.2">
      <c r="A7" s="69" t="s">
        <v>25</v>
      </c>
      <c r="B7" s="70" t="s">
        <v>6</v>
      </c>
      <c r="C7" s="73">
        <v>2</v>
      </c>
      <c r="D7" s="73">
        <v>1</v>
      </c>
      <c r="E7" s="73">
        <v>7</v>
      </c>
      <c r="F7" s="73">
        <v>8</v>
      </c>
      <c r="G7" s="110" t="s">
        <v>107</v>
      </c>
    </row>
    <row r="8" spans="1:12" ht="15.75" x14ac:dyDescent="0.25">
      <c r="A8" s="69" t="s">
        <v>41</v>
      </c>
      <c r="B8" s="70" t="s">
        <v>6</v>
      </c>
      <c r="C8" s="73">
        <v>2</v>
      </c>
      <c r="D8" s="73">
        <v>1</v>
      </c>
      <c r="E8" s="73">
        <v>4</v>
      </c>
      <c r="F8" s="73">
        <v>0</v>
      </c>
      <c r="G8" s="110" t="s">
        <v>104</v>
      </c>
      <c r="H8" s="67" t="s">
        <v>6</v>
      </c>
      <c r="I8" s="75">
        <f>I2+TRUNC(J2/16)</f>
        <v>8</v>
      </c>
      <c r="J8" s="75">
        <f>J2-(TRUNC(J2/16)*16)+TRUNC(K2/16)</f>
        <v>4</v>
      </c>
      <c r="K8" s="75">
        <f>K2-(TRUNC(K2/16)*16)</f>
        <v>0</v>
      </c>
      <c r="L8" s="75"/>
    </row>
    <row r="9" spans="1:12" x14ac:dyDescent="0.2">
      <c r="A9" s="99" t="s">
        <v>27</v>
      </c>
      <c r="B9" s="100" t="s">
        <v>10</v>
      </c>
      <c r="C9" s="71">
        <v>0</v>
      </c>
      <c r="D9" s="71">
        <v>0</v>
      </c>
      <c r="E9" s="71">
        <v>0</v>
      </c>
      <c r="F9" s="71">
        <v>0</v>
      </c>
      <c r="G9" s="123"/>
    </row>
    <row r="10" spans="1:12" x14ac:dyDescent="0.2">
      <c r="A10" s="69" t="s">
        <v>117</v>
      </c>
      <c r="B10" s="76" t="s">
        <v>10</v>
      </c>
      <c r="C10" s="73">
        <v>2</v>
      </c>
      <c r="D10" s="73">
        <v>1</v>
      </c>
      <c r="E10" s="73">
        <v>1</v>
      </c>
      <c r="F10" s="73">
        <v>8</v>
      </c>
      <c r="G10" s="110" t="s">
        <v>102</v>
      </c>
      <c r="H10" s="67" t="s">
        <v>10</v>
      </c>
      <c r="I10" s="67">
        <f>SUM(D9:D17)</f>
        <v>5</v>
      </c>
      <c r="J10" s="67">
        <f>SUM(E9:E17)</f>
        <v>29</v>
      </c>
      <c r="K10" s="67">
        <f>SUM(F9:F17)</f>
        <v>16</v>
      </c>
    </row>
    <row r="11" spans="1:12" x14ac:dyDescent="0.2">
      <c r="A11" s="99" t="s">
        <v>89</v>
      </c>
      <c r="B11" s="100" t="s">
        <v>10</v>
      </c>
      <c r="C11" s="71">
        <v>0</v>
      </c>
      <c r="D11" s="71">
        <v>0</v>
      </c>
      <c r="E11" s="71">
        <v>0</v>
      </c>
      <c r="F11" s="71">
        <v>0</v>
      </c>
      <c r="G11" s="123"/>
    </row>
    <row r="12" spans="1:12" x14ac:dyDescent="0.2">
      <c r="A12" s="99" t="s">
        <v>42</v>
      </c>
      <c r="B12" s="100" t="s">
        <v>10</v>
      </c>
      <c r="C12" s="71">
        <v>0</v>
      </c>
      <c r="D12" s="71">
        <v>0</v>
      </c>
      <c r="E12" s="71">
        <v>0</v>
      </c>
      <c r="F12" s="71">
        <v>0</v>
      </c>
      <c r="G12" s="123"/>
    </row>
    <row r="13" spans="1:12" x14ac:dyDescent="0.2">
      <c r="A13" s="69" t="s">
        <v>28</v>
      </c>
      <c r="B13" s="76" t="s">
        <v>10</v>
      </c>
      <c r="C13" s="73">
        <v>5</v>
      </c>
      <c r="D13" s="73">
        <v>3</v>
      </c>
      <c r="E13" s="73">
        <v>3</v>
      </c>
      <c r="F13" s="73">
        <v>0</v>
      </c>
      <c r="G13" s="110" t="s">
        <v>107</v>
      </c>
    </row>
    <row r="14" spans="1:12" x14ac:dyDescent="0.2">
      <c r="A14" s="69" t="s">
        <v>29</v>
      </c>
      <c r="B14" s="76" t="s">
        <v>10</v>
      </c>
      <c r="C14" s="73">
        <v>5</v>
      </c>
      <c r="D14" s="74">
        <v>1</v>
      </c>
      <c r="E14" s="74">
        <v>12</v>
      </c>
      <c r="F14" s="74">
        <v>0</v>
      </c>
      <c r="G14" s="124" t="s">
        <v>104</v>
      </c>
    </row>
    <row r="15" spans="1:12" ht="15.75" x14ac:dyDescent="0.25">
      <c r="A15" s="69" t="s">
        <v>43</v>
      </c>
      <c r="B15" s="76" t="s">
        <v>10</v>
      </c>
      <c r="C15" s="73">
        <v>0</v>
      </c>
      <c r="D15" s="74">
        <v>0</v>
      </c>
      <c r="E15" s="74">
        <v>0</v>
      </c>
      <c r="F15" s="74">
        <v>0</v>
      </c>
      <c r="G15" s="124" t="s">
        <v>105</v>
      </c>
      <c r="H15" s="67" t="s">
        <v>10</v>
      </c>
      <c r="I15" s="75">
        <f>I10+TRUNC(J10/16)</f>
        <v>6</v>
      </c>
      <c r="J15" s="75">
        <f>J10-(TRUNC(J10/16)*16)+TRUNC(K10/16)</f>
        <v>14</v>
      </c>
      <c r="K15" s="75">
        <f>K10-(TRUNC(K10/16)*16)</f>
        <v>0</v>
      </c>
    </row>
    <row r="16" spans="1:12" ht="15.75" x14ac:dyDescent="0.25">
      <c r="A16" s="69" t="s">
        <v>123</v>
      </c>
      <c r="B16" s="76" t="s">
        <v>10</v>
      </c>
      <c r="C16" s="73">
        <v>2</v>
      </c>
      <c r="D16" s="74">
        <v>0</v>
      </c>
      <c r="E16" s="74">
        <v>11</v>
      </c>
      <c r="F16" s="74">
        <v>0</v>
      </c>
      <c r="G16" s="124" t="s">
        <v>103</v>
      </c>
      <c r="I16" s="75"/>
      <c r="J16" s="75"/>
      <c r="K16" s="75"/>
    </row>
    <row r="17" spans="1:12" ht="15.75" x14ac:dyDescent="0.25">
      <c r="A17" s="69" t="s">
        <v>124</v>
      </c>
      <c r="B17" s="76" t="s">
        <v>10</v>
      </c>
      <c r="C17" s="73">
        <v>1</v>
      </c>
      <c r="D17" s="74">
        <v>0</v>
      </c>
      <c r="E17" s="74">
        <v>2</v>
      </c>
      <c r="F17" s="74">
        <v>8</v>
      </c>
      <c r="G17" s="124" t="s">
        <v>106</v>
      </c>
      <c r="I17" s="75"/>
      <c r="J17" s="75"/>
      <c r="K17" s="75"/>
    </row>
    <row r="18" spans="1:12" ht="15.75" x14ac:dyDescent="0.25">
      <c r="A18" s="69" t="s">
        <v>53</v>
      </c>
      <c r="B18" s="70" t="s">
        <v>52</v>
      </c>
      <c r="C18" s="73">
        <v>6</v>
      </c>
      <c r="D18" s="73">
        <v>2</v>
      </c>
      <c r="E18" s="73">
        <v>3</v>
      </c>
      <c r="F18" s="73">
        <v>8</v>
      </c>
      <c r="G18" s="110" t="s">
        <v>103</v>
      </c>
      <c r="L18" s="75"/>
    </row>
    <row r="19" spans="1:12" x14ac:dyDescent="0.2">
      <c r="A19" s="99" t="s">
        <v>54</v>
      </c>
      <c r="B19" s="99" t="s">
        <v>52</v>
      </c>
      <c r="C19" s="71">
        <v>0</v>
      </c>
      <c r="D19" s="71">
        <v>0</v>
      </c>
      <c r="E19" s="71">
        <v>0</v>
      </c>
      <c r="F19" s="71">
        <v>0</v>
      </c>
      <c r="G19" s="123"/>
      <c r="H19" s="67" t="s">
        <v>60</v>
      </c>
      <c r="I19" s="67">
        <f>SUM(D18:D25)</f>
        <v>7</v>
      </c>
      <c r="J19" s="67">
        <f>SUM(E18:E25)</f>
        <v>45</v>
      </c>
      <c r="K19" s="67">
        <f>SUM(F18:F25)</f>
        <v>16</v>
      </c>
    </row>
    <row r="20" spans="1:12" x14ac:dyDescent="0.2">
      <c r="A20" s="69" t="s">
        <v>55</v>
      </c>
      <c r="B20" s="70" t="s">
        <v>52</v>
      </c>
      <c r="C20" s="73">
        <v>3</v>
      </c>
      <c r="D20" s="73">
        <v>1</v>
      </c>
      <c r="E20" s="73">
        <v>9</v>
      </c>
      <c r="F20" s="73">
        <v>0</v>
      </c>
      <c r="G20" s="110" t="s">
        <v>104</v>
      </c>
    </row>
    <row r="21" spans="1:12" x14ac:dyDescent="0.2">
      <c r="A21" s="69" t="s">
        <v>56</v>
      </c>
      <c r="B21" s="70" t="s">
        <v>52</v>
      </c>
      <c r="C21" s="73">
        <v>3</v>
      </c>
      <c r="D21" s="73">
        <v>1</v>
      </c>
      <c r="E21" s="73">
        <v>7</v>
      </c>
      <c r="F21" s="73">
        <v>8</v>
      </c>
      <c r="G21" s="110" t="s">
        <v>106</v>
      </c>
    </row>
    <row r="22" spans="1:12" x14ac:dyDescent="0.2">
      <c r="A22" s="99" t="s">
        <v>57</v>
      </c>
      <c r="B22" s="99" t="s">
        <v>52</v>
      </c>
      <c r="C22" s="71">
        <v>0</v>
      </c>
      <c r="D22" s="71">
        <v>0</v>
      </c>
      <c r="E22" s="71">
        <v>0</v>
      </c>
      <c r="F22" s="71">
        <v>0</v>
      </c>
      <c r="G22" s="123"/>
    </row>
    <row r="23" spans="1:12" x14ac:dyDescent="0.2">
      <c r="A23" s="69" t="s">
        <v>94</v>
      </c>
      <c r="B23" s="70" t="s">
        <v>52</v>
      </c>
      <c r="C23" s="73">
        <v>6</v>
      </c>
      <c r="D23" s="73">
        <v>2</v>
      </c>
      <c r="E23" s="73">
        <v>2</v>
      </c>
      <c r="F23" s="73">
        <v>0</v>
      </c>
      <c r="G23" s="110" t="s">
        <v>105</v>
      </c>
    </row>
    <row r="24" spans="1:12" x14ac:dyDescent="0.2">
      <c r="A24" s="69" t="s">
        <v>122</v>
      </c>
      <c r="B24" s="70" t="s">
        <v>52</v>
      </c>
      <c r="C24" s="73">
        <v>1</v>
      </c>
      <c r="D24" s="73">
        <v>0</v>
      </c>
      <c r="E24" s="73">
        <v>10</v>
      </c>
      <c r="F24" s="73">
        <v>0</v>
      </c>
      <c r="G24" s="110" t="s">
        <v>102</v>
      </c>
    </row>
    <row r="25" spans="1:12" ht="15.75" x14ac:dyDescent="0.25">
      <c r="A25" s="69" t="s">
        <v>95</v>
      </c>
      <c r="B25" s="70" t="s">
        <v>52</v>
      </c>
      <c r="C25" s="73">
        <v>4</v>
      </c>
      <c r="D25" s="73">
        <v>1</v>
      </c>
      <c r="E25" s="73">
        <v>14</v>
      </c>
      <c r="F25" s="73">
        <v>0</v>
      </c>
      <c r="G25" s="110" t="s">
        <v>107</v>
      </c>
      <c r="H25" s="67" t="s">
        <v>60</v>
      </c>
      <c r="I25" s="75">
        <f>I19+TRUNC(J19/16)</f>
        <v>9</v>
      </c>
      <c r="J25" s="75">
        <f>J19-(TRUNC(J19/16)*16)+TRUNC(K19/16)</f>
        <v>14</v>
      </c>
      <c r="K25" s="75">
        <f>K19-(TRUNC(K19/16)*16)</f>
        <v>0</v>
      </c>
    </row>
    <row r="26" spans="1:12" x14ac:dyDescent="0.2">
      <c r="A26" s="69" t="s">
        <v>30</v>
      </c>
      <c r="B26" s="70" t="s">
        <v>3</v>
      </c>
      <c r="C26" s="73">
        <v>3</v>
      </c>
      <c r="D26" s="73">
        <v>1</v>
      </c>
      <c r="E26" s="73">
        <v>10</v>
      </c>
      <c r="F26" s="73">
        <v>0</v>
      </c>
      <c r="G26" s="110" t="s">
        <v>107</v>
      </c>
    </row>
    <row r="27" spans="1:12" ht="15.75" x14ac:dyDescent="0.25">
      <c r="A27" s="69" t="s">
        <v>33</v>
      </c>
      <c r="B27" s="70" t="s">
        <v>3</v>
      </c>
      <c r="C27" s="73">
        <v>6</v>
      </c>
      <c r="D27" s="73">
        <v>8</v>
      </c>
      <c r="E27" s="73">
        <v>11</v>
      </c>
      <c r="F27" s="73">
        <v>0</v>
      </c>
      <c r="G27" s="110" t="s">
        <v>104</v>
      </c>
      <c r="H27" s="67" t="s">
        <v>3</v>
      </c>
      <c r="I27" s="67">
        <f>SUM(D26:D32)</f>
        <v>16</v>
      </c>
      <c r="J27" s="67">
        <f>SUM(E26:E32)</f>
        <v>43</v>
      </c>
      <c r="K27" s="67">
        <f>SUM(F26:F32)</f>
        <v>8</v>
      </c>
      <c r="L27" s="75"/>
    </row>
    <row r="28" spans="1:12" ht="15.75" x14ac:dyDescent="0.25">
      <c r="A28" s="69" t="s">
        <v>92</v>
      </c>
      <c r="B28" s="70" t="s">
        <v>3</v>
      </c>
      <c r="C28" s="73">
        <v>5</v>
      </c>
      <c r="D28" s="73">
        <v>3</v>
      </c>
      <c r="E28" s="73">
        <v>6</v>
      </c>
      <c r="F28" s="73">
        <v>0</v>
      </c>
      <c r="G28" s="110" t="s">
        <v>106</v>
      </c>
      <c r="L28" s="75"/>
    </row>
    <row r="29" spans="1:12" x14ac:dyDescent="0.2">
      <c r="A29" s="99" t="s">
        <v>31</v>
      </c>
      <c r="B29" s="99" t="s">
        <v>3</v>
      </c>
      <c r="C29" s="71">
        <v>0</v>
      </c>
      <c r="D29" s="71">
        <v>0</v>
      </c>
      <c r="E29" s="71">
        <v>0</v>
      </c>
      <c r="F29" s="71">
        <v>0</v>
      </c>
      <c r="G29" s="123"/>
    </row>
    <row r="30" spans="1:12" x14ac:dyDescent="0.2">
      <c r="A30" s="69" t="s">
        <v>121</v>
      </c>
      <c r="B30" s="70" t="s">
        <v>3</v>
      </c>
      <c r="C30" s="73">
        <v>6</v>
      </c>
      <c r="D30" s="73">
        <v>3</v>
      </c>
      <c r="E30" s="73">
        <v>0</v>
      </c>
      <c r="F30" s="73">
        <v>8</v>
      </c>
      <c r="G30" s="110" t="s">
        <v>102</v>
      </c>
    </row>
    <row r="31" spans="1:12" x14ac:dyDescent="0.2">
      <c r="A31" s="69" t="s">
        <v>32</v>
      </c>
      <c r="B31" s="70" t="s">
        <v>3</v>
      </c>
      <c r="C31" s="73">
        <v>3</v>
      </c>
      <c r="D31" s="73">
        <v>1</v>
      </c>
      <c r="E31" s="73">
        <v>1</v>
      </c>
      <c r="F31" s="73">
        <v>0</v>
      </c>
      <c r="G31" s="110" t="s">
        <v>103</v>
      </c>
    </row>
    <row r="32" spans="1:12" ht="15.75" x14ac:dyDescent="0.25">
      <c r="A32" s="69" t="s">
        <v>44</v>
      </c>
      <c r="B32" s="70" t="s">
        <v>3</v>
      </c>
      <c r="C32" s="73">
        <v>3</v>
      </c>
      <c r="D32" s="73">
        <v>0</v>
      </c>
      <c r="E32" s="73">
        <v>15</v>
      </c>
      <c r="F32" s="73">
        <v>0</v>
      </c>
      <c r="G32" s="110" t="s">
        <v>105</v>
      </c>
      <c r="H32" s="67" t="s">
        <v>3</v>
      </c>
      <c r="I32" s="75">
        <f>I27+TRUNC(J27/16)</f>
        <v>18</v>
      </c>
      <c r="J32" s="75">
        <f>J27-(TRUNC(J27/16)*16)+TRUNC(K27/16)</f>
        <v>11</v>
      </c>
      <c r="K32" s="75">
        <f>K27-(TRUNC(K27/16)*16)</f>
        <v>8</v>
      </c>
    </row>
    <row r="33" spans="1:12" x14ac:dyDescent="0.2">
      <c r="A33" s="69" t="s">
        <v>34</v>
      </c>
      <c r="B33" s="70" t="s">
        <v>19</v>
      </c>
      <c r="C33" s="73">
        <v>1</v>
      </c>
      <c r="D33" s="73">
        <v>0</v>
      </c>
      <c r="E33" s="73">
        <v>15</v>
      </c>
      <c r="F33" s="73">
        <v>8</v>
      </c>
      <c r="G33" s="110" t="s">
        <v>104</v>
      </c>
    </row>
    <row r="34" spans="1:12" x14ac:dyDescent="0.2">
      <c r="A34" s="69" t="s">
        <v>45</v>
      </c>
      <c r="B34" s="70" t="s">
        <v>19</v>
      </c>
      <c r="C34" s="74">
        <v>2</v>
      </c>
      <c r="D34" s="73">
        <v>1</v>
      </c>
      <c r="E34" s="73">
        <v>2</v>
      </c>
      <c r="F34" s="73">
        <v>0</v>
      </c>
      <c r="G34" s="110" t="s">
        <v>106</v>
      </c>
      <c r="H34" s="67" t="s">
        <v>19</v>
      </c>
      <c r="I34" s="67">
        <f>SUM(D33:D39)</f>
        <v>8</v>
      </c>
      <c r="J34" s="67">
        <f>SUM(E33:E39)</f>
        <v>42</v>
      </c>
      <c r="K34" s="67">
        <f>SUM(F33:F39)</f>
        <v>8</v>
      </c>
    </row>
    <row r="35" spans="1:12" x14ac:dyDescent="0.2">
      <c r="A35" s="99" t="s">
        <v>125</v>
      </c>
      <c r="B35" s="99" t="s">
        <v>19</v>
      </c>
      <c r="C35" s="71">
        <v>0</v>
      </c>
      <c r="D35" s="71">
        <v>0</v>
      </c>
      <c r="E35" s="71">
        <v>0</v>
      </c>
      <c r="F35" s="71">
        <v>0</v>
      </c>
      <c r="G35" s="123"/>
    </row>
    <row r="36" spans="1:12" ht="15.75" x14ac:dyDescent="0.25">
      <c r="A36" s="69" t="s">
        <v>36</v>
      </c>
      <c r="B36" s="70" t="s">
        <v>19</v>
      </c>
      <c r="C36" s="73">
        <v>5</v>
      </c>
      <c r="D36" s="73">
        <v>1</v>
      </c>
      <c r="E36" s="73">
        <v>5</v>
      </c>
      <c r="F36" s="73">
        <v>0</v>
      </c>
      <c r="G36" s="110" t="s">
        <v>105</v>
      </c>
      <c r="L36" s="75"/>
    </row>
    <row r="37" spans="1:12" x14ac:dyDescent="0.2">
      <c r="A37" s="69" t="s">
        <v>46</v>
      </c>
      <c r="B37" s="70" t="s">
        <v>19</v>
      </c>
      <c r="C37" s="73">
        <v>6</v>
      </c>
      <c r="D37" s="73">
        <v>4</v>
      </c>
      <c r="E37" s="73">
        <v>1</v>
      </c>
      <c r="F37" s="73">
        <v>0</v>
      </c>
      <c r="G37" s="110" t="s">
        <v>107</v>
      </c>
    </row>
    <row r="38" spans="1:12" x14ac:dyDescent="0.2">
      <c r="A38" s="69" t="s">
        <v>47</v>
      </c>
      <c r="B38" s="70" t="s">
        <v>19</v>
      </c>
      <c r="C38" s="73">
        <v>5</v>
      </c>
      <c r="D38" s="73">
        <v>1</v>
      </c>
      <c r="E38" s="73">
        <v>6</v>
      </c>
      <c r="F38" s="73">
        <v>0</v>
      </c>
      <c r="G38" s="110" t="s">
        <v>103</v>
      </c>
    </row>
    <row r="39" spans="1:12" ht="15.75" x14ac:dyDescent="0.25">
      <c r="A39" s="69" t="s">
        <v>48</v>
      </c>
      <c r="B39" s="70" t="s">
        <v>19</v>
      </c>
      <c r="C39" s="73">
        <v>5</v>
      </c>
      <c r="D39" s="73">
        <v>1</v>
      </c>
      <c r="E39" s="73">
        <v>13</v>
      </c>
      <c r="F39" s="73">
        <v>0</v>
      </c>
      <c r="G39" s="110" t="s">
        <v>102</v>
      </c>
      <c r="H39" s="67" t="s">
        <v>19</v>
      </c>
      <c r="I39" s="75">
        <f>I34+TRUNC(J34/16)</f>
        <v>10</v>
      </c>
      <c r="J39" s="75">
        <f>J34-(TRUNC(J34/16)*16)+TRUNC(K34/16)</f>
        <v>10</v>
      </c>
      <c r="K39" s="75">
        <f>K34-(TRUNC(K34/16)*16)</f>
        <v>8</v>
      </c>
    </row>
    <row r="40" spans="1:12" x14ac:dyDescent="0.2">
      <c r="A40" s="69" t="s">
        <v>37</v>
      </c>
      <c r="B40" s="76" t="s">
        <v>20</v>
      </c>
      <c r="C40" s="74">
        <v>1</v>
      </c>
      <c r="D40" s="74">
        <v>0</v>
      </c>
      <c r="E40" s="74">
        <v>15</v>
      </c>
      <c r="F40" s="74">
        <v>8</v>
      </c>
      <c r="G40" s="124" t="s">
        <v>107</v>
      </c>
      <c r="H40" s="66"/>
      <c r="I40" s="66"/>
    </row>
    <row r="41" spans="1:12" x14ac:dyDescent="0.2">
      <c r="A41" s="69" t="s">
        <v>35</v>
      </c>
      <c r="B41" s="76" t="s">
        <v>20</v>
      </c>
      <c r="C41" s="74">
        <v>3</v>
      </c>
      <c r="D41" s="74">
        <v>1</v>
      </c>
      <c r="E41" s="74">
        <v>8</v>
      </c>
      <c r="F41" s="74">
        <v>0</v>
      </c>
      <c r="G41" s="124" t="s">
        <v>102</v>
      </c>
      <c r="H41" s="66"/>
      <c r="I41" s="66"/>
    </row>
    <row r="42" spans="1:12" x14ac:dyDescent="0.2">
      <c r="A42" s="69" t="s">
        <v>93</v>
      </c>
      <c r="B42" s="76"/>
      <c r="C42" s="74"/>
      <c r="D42" s="74"/>
      <c r="E42" s="74"/>
      <c r="F42" s="74"/>
      <c r="G42" s="124"/>
      <c r="H42" s="66"/>
      <c r="I42" s="66"/>
    </row>
    <row r="43" spans="1:12" x14ac:dyDescent="0.2">
      <c r="A43" s="69" t="s">
        <v>49</v>
      </c>
      <c r="B43" s="76" t="s">
        <v>20</v>
      </c>
      <c r="C43" s="74">
        <v>6</v>
      </c>
      <c r="D43" s="74">
        <v>3</v>
      </c>
      <c r="E43" s="74">
        <v>7</v>
      </c>
      <c r="F43" s="74">
        <v>0</v>
      </c>
      <c r="G43" s="124" t="s">
        <v>106</v>
      </c>
      <c r="H43" s="66" t="s">
        <v>20</v>
      </c>
      <c r="I43" s="67">
        <f>SUM(D40:D46)</f>
        <v>7</v>
      </c>
      <c r="J43" s="67">
        <f>SUM(E40:E46)</f>
        <v>45</v>
      </c>
      <c r="K43" s="67">
        <f>SUM(F40:F46)</f>
        <v>8</v>
      </c>
    </row>
    <row r="44" spans="1:12" ht="15.75" x14ac:dyDescent="0.25">
      <c r="A44" s="69" t="s">
        <v>50</v>
      </c>
      <c r="B44" s="76" t="s">
        <v>20</v>
      </c>
      <c r="C44" s="74">
        <v>4</v>
      </c>
      <c r="D44" s="74">
        <v>1</v>
      </c>
      <c r="E44" s="74">
        <v>2</v>
      </c>
      <c r="F44" s="74">
        <v>0</v>
      </c>
      <c r="G44" s="124" t="s">
        <v>105</v>
      </c>
      <c r="H44" s="66"/>
      <c r="L44" s="75"/>
    </row>
    <row r="45" spans="1:12" x14ac:dyDescent="0.2">
      <c r="A45" s="69" t="s">
        <v>51</v>
      </c>
      <c r="B45" s="76" t="s">
        <v>20</v>
      </c>
      <c r="C45" s="74">
        <v>4</v>
      </c>
      <c r="D45" s="74">
        <v>1</v>
      </c>
      <c r="E45" s="74">
        <v>2</v>
      </c>
      <c r="F45" s="74">
        <v>0</v>
      </c>
      <c r="G45" s="124" t="s">
        <v>103</v>
      </c>
      <c r="H45" s="66"/>
    </row>
    <row r="46" spans="1:12" ht="15.75" x14ac:dyDescent="0.25">
      <c r="A46" s="69" t="s">
        <v>97</v>
      </c>
      <c r="B46" s="76" t="s">
        <v>20</v>
      </c>
      <c r="C46" s="74">
        <v>4</v>
      </c>
      <c r="D46" s="74">
        <v>1</v>
      </c>
      <c r="E46" s="74">
        <v>11</v>
      </c>
      <c r="F46" s="74">
        <v>0</v>
      </c>
      <c r="G46" s="124" t="s">
        <v>104</v>
      </c>
      <c r="H46" s="66" t="s">
        <v>20</v>
      </c>
      <c r="I46" s="75">
        <f>I43+TRUNC(J43/16)</f>
        <v>9</v>
      </c>
      <c r="J46" s="75">
        <f>J43-(TRUNC(J43/16)*16)+TRUNC(K43/16)</f>
        <v>13</v>
      </c>
      <c r="K46" s="75">
        <f>K43-(TRUNC(K43/16)*16)</f>
        <v>8</v>
      </c>
    </row>
    <row r="47" spans="1:12" x14ac:dyDescent="0.2">
      <c r="A47" s="67"/>
    </row>
    <row r="48" spans="1:12" x14ac:dyDescent="0.2">
      <c r="A48" s="67"/>
    </row>
    <row r="49" spans="1:1" x14ac:dyDescent="0.2">
      <c r="A49" s="67"/>
    </row>
    <row r="50" spans="1:1" x14ac:dyDescent="0.2">
      <c r="A50" s="67"/>
    </row>
  </sheetData>
  <phoneticPr fontId="1" type="noConversion"/>
  <pageMargins left="0.25" right="0.25" top="0.75" bottom="0.75" header="0.3" footer="0.3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L49" sqref="L49"/>
    </sheetView>
  </sheetViews>
  <sheetFormatPr defaultRowHeight="12.75" x14ac:dyDescent="0.2"/>
  <cols>
    <col min="1" max="1" width="18.7109375" customWidth="1"/>
    <col min="2" max="2" width="17.42578125" customWidth="1"/>
    <col min="3" max="3" width="20.28515625" style="1" customWidth="1"/>
    <col min="4" max="6" width="8.5703125" style="1" customWidth="1"/>
    <col min="10" max="12" width="9.140625" style="1"/>
  </cols>
  <sheetData>
    <row r="1" spans="1:13" x14ac:dyDescent="0.2">
      <c r="B1" t="s">
        <v>0</v>
      </c>
      <c r="C1" t="s">
        <v>4</v>
      </c>
      <c r="D1" s="1" t="s">
        <v>7</v>
      </c>
      <c r="E1" s="1" t="s">
        <v>8</v>
      </c>
      <c r="F1" s="1" t="s">
        <v>9</v>
      </c>
      <c r="G1" s="1"/>
      <c r="H1" s="1" t="s">
        <v>14</v>
      </c>
      <c r="I1" s="1" t="s">
        <v>15</v>
      </c>
      <c r="J1" s="1" t="s">
        <v>72</v>
      </c>
      <c r="K1" s="1" t="s">
        <v>7</v>
      </c>
      <c r="L1" s="1" t="s">
        <v>8</v>
      </c>
      <c r="M1" s="1" t="s">
        <v>9</v>
      </c>
    </row>
    <row r="2" spans="1:13" x14ac:dyDescent="0.2">
      <c r="A2">
        <v>1</v>
      </c>
      <c r="B2" s="24" t="str">
        <f>'SB1'!A16</f>
        <v>Elvis</v>
      </c>
      <c r="C2" s="24" t="str">
        <f>'SB1'!B16</f>
        <v>House Of Angling</v>
      </c>
      <c r="D2" s="1" t="e">
        <f>'SB1'!D16+Clan!D18+Lech1!D18+#REF!+Pew!D20</f>
        <v>#REF!</v>
      </c>
      <c r="E2" s="1" t="e">
        <f>'SB1'!E16+Clan!E18+Lech1!E18+#REF!+Pew!E20</f>
        <v>#REF!</v>
      </c>
      <c r="F2" s="1" t="e">
        <f>'SB1'!F16+Clan!F18+Lech1!F18+#REF!+Pew!F20</f>
        <v>#REF!</v>
      </c>
      <c r="G2" s="1"/>
      <c r="H2" t="e">
        <f>TRUNC(F2/16)</f>
        <v>#REF!</v>
      </c>
      <c r="I2" t="e">
        <f>TRUNC((E2+H2)/16)</f>
        <v>#REF!</v>
      </c>
      <c r="J2" s="1" t="s">
        <v>72</v>
      </c>
      <c r="K2" s="10" t="e">
        <f>(D2+I2)</f>
        <v>#REF!</v>
      </c>
      <c r="L2" s="10" t="e">
        <f>(E2+H2)-(TRUNC((E2+H2)/16)*16)</f>
        <v>#REF!</v>
      </c>
      <c r="M2" s="10" t="e">
        <f>F2-(TRUNC(F2/16)*16)</f>
        <v>#REF!</v>
      </c>
    </row>
    <row r="3" spans="1:13" x14ac:dyDescent="0.2">
      <c r="A3">
        <v>2</v>
      </c>
      <c r="B3" s="24" t="str">
        <f>'SB1'!A31</f>
        <v>G.Godwin</v>
      </c>
      <c r="C3" s="24" t="str">
        <f>'SB1'!B31</f>
        <v>Pewsey 1</v>
      </c>
      <c r="D3" s="1" t="e">
        <f>'SB1'!D31+Clan!D36+Lech1!D36+#REF!+Pew!D39</f>
        <v>#REF!</v>
      </c>
      <c r="E3" s="1" t="e">
        <f>'SB1'!E31+Clan!E36+Lech1!E36+#REF!+Pew!E39</f>
        <v>#REF!</v>
      </c>
      <c r="F3" s="1" t="e">
        <f>'SB1'!F31+Clan!F36+Lech1!F36+#REF!+Pew!F39</f>
        <v>#REF!</v>
      </c>
      <c r="G3" s="1"/>
      <c r="H3" t="e">
        <f t="shared" ref="H3:H37" si="0">TRUNC(F3/16)</f>
        <v>#REF!</v>
      </c>
      <c r="I3" t="e">
        <f t="shared" ref="I3:I37" si="1">TRUNC((E3+H3)/16)</f>
        <v>#REF!</v>
      </c>
      <c r="J3" s="1" t="s">
        <v>72</v>
      </c>
      <c r="K3" s="10" t="e">
        <f t="shared" ref="K3:K37" si="2">(D3+I3)</f>
        <v>#REF!</v>
      </c>
      <c r="L3" s="10" t="e">
        <f t="shared" ref="L3:L37" si="3">(E3+H3)-(TRUNC((E3+H3)/16)*16)</f>
        <v>#REF!</v>
      </c>
      <c r="M3" s="10" t="e">
        <f t="shared" ref="M3:M37" si="4">F3-(TRUNC(F3/16)*16)</f>
        <v>#REF!</v>
      </c>
    </row>
    <row r="4" spans="1:13" x14ac:dyDescent="0.2">
      <c r="A4">
        <v>3</v>
      </c>
      <c r="B4" s="24" t="str">
        <f>'SB1'!A2</f>
        <v>Nigel Russell</v>
      </c>
      <c r="C4" s="24" t="str">
        <f>'SB1'!B2</f>
        <v>Isis A</v>
      </c>
      <c r="D4" s="1" t="e">
        <f>'SB1'!D2+Clan!D2+Lech1!D2+#REF!+Pew!D2</f>
        <v>#REF!</v>
      </c>
      <c r="E4" s="1" t="e">
        <f>'SB1'!E2+Clan!E2+Lech1!E2+#REF!+Pew!E2</f>
        <v>#REF!</v>
      </c>
      <c r="F4" s="1" t="e">
        <f>'SB1'!F2+Clan!F2+Lech1!F2+#REF!+Pew!F2</f>
        <v>#REF!</v>
      </c>
      <c r="G4" s="1"/>
      <c r="H4" t="e">
        <f t="shared" si="0"/>
        <v>#REF!</v>
      </c>
      <c r="I4" t="e">
        <f t="shared" si="1"/>
        <v>#REF!</v>
      </c>
      <c r="J4" s="1" t="s">
        <v>72</v>
      </c>
      <c r="K4" s="10" t="e">
        <f t="shared" si="2"/>
        <v>#REF!</v>
      </c>
      <c r="L4" s="10" t="e">
        <f t="shared" si="3"/>
        <v>#REF!</v>
      </c>
      <c r="M4" s="10" t="e">
        <f t="shared" si="4"/>
        <v>#REF!</v>
      </c>
    </row>
    <row r="5" spans="1:13" x14ac:dyDescent="0.2">
      <c r="A5">
        <v>4</v>
      </c>
      <c r="B5" s="24" t="str">
        <f>'SB1'!A25</f>
        <v>KiethTaylor</v>
      </c>
      <c r="C5" s="24" t="str">
        <f>'SB1'!B25</f>
        <v>Radcot</v>
      </c>
      <c r="D5" s="1" t="e">
        <f>'SB1'!D25+Clan!D29+Lech1!D29+#REF!+Pew!D32</f>
        <v>#REF!</v>
      </c>
      <c r="E5" s="1" t="e">
        <f>'SB1'!E25+Clan!E29+Lech1!E29+#REF!+Pew!E32</f>
        <v>#REF!</v>
      </c>
      <c r="F5" s="1" t="e">
        <f>'SB1'!F25+Clan!F29+Lech1!F29+#REF!+Pew!F32</f>
        <v>#REF!</v>
      </c>
      <c r="G5" s="1"/>
      <c r="H5" t="e">
        <f t="shared" si="0"/>
        <v>#REF!</v>
      </c>
      <c r="I5" t="e">
        <f t="shared" si="1"/>
        <v>#REF!</v>
      </c>
      <c r="J5" s="1" t="s">
        <v>72</v>
      </c>
      <c r="K5" s="10" t="e">
        <f t="shared" si="2"/>
        <v>#REF!</v>
      </c>
      <c r="L5" s="10" t="e">
        <f t="shared" si="3"/>
        <v>#REF!</v>
      </c>
      <c r="M5" s="10" t="e">
        <f t="shared" si="4"/>
        <v>#REF!</v>
      </c>
    </row>
    <row r="6" spans="1:13" x14ac:dyDescent="0.2">
      <c r="A6" s="29">
        <v>5</v>
      </c>
      <c r="B6" s="24" t="str">
        <f>'SB1'!A14</f>
        <v>Aron Pickett</v>
      </c>
      <c r="C6" s="24" t="str">
        <f>'SB1'!B14</f>
        <v>House Of Angling</v>
      </c>
      <c r="D6" s="1" t="e">
        <f>'SB1'!D14+Clan!D16+Lech1!D16+#REF!+Pew!D18</f>
        <v>#REF!</v>
      </c>
      <c r="E6" s="1" t="e">
        <f>'SB1'!E14+Clan!E16+Lech1!E16+#REF!+Pew!E18</f>
        <v>#REF!</v>
      </c>
      <c r="F6" s="1" t="e">
        <f>'SB1'!F14+Clan!F16+Lech1!F16+#REF!+Pew!F18</f>
        <v>#REF!</v>
      </c>
      <c r="G6" s="1"/>
      <c r="H6" t="e">
        <f t="shared" si="0"/>
        <v>#REF!</v>
      </c>
      <c r="I6" t="e">
        <f t="shared" si="1"/>
        <v>#REF!</v>
      </c>
      <c r="J6" s="1" t="s">
        <v>72</v>
      </c>
      <c r="K6" s="10" t="e">
        <f t="shared" si="2"/>
        <v>#REF!</v>
      </c>
      <c r="L6" s="10" t="e">
        <f t="shared" si="3"/>
        <v>#REF!</v>
      </c>
      <c r="M6" s="10" t="e">
        <f t="shared" si="4"/>
        <v>#REF!</v>
      </c>
    </row>
    <row r="7" spans="1:13" x14ac:dyDescent="0.2">
      <c r="A7" s="29">
        <v>5</v>
      </c>
      <c r="B7" s="24" t="str">
        <f>'SB1'!A26</f>
        <v>Chris Rushton</v>
      </c>
      <c r="C7" s="24" t="str">
        <f>'SB1'!B26</f>
        <v>Pewsey 1</v>
      </c>
      <c r="D7" s="1" t="e">
        <f>'SB1'!D26+Clan!D30+Lech1!D30+#REF!+Pew!D33</f>
        <v>#REF!</v>
      </c>
      <c r="E7" s="1" t="e">
        <f>'SB1'!E26+Clan!E30+Lech1!E30+#REF!+Pew!E33</f>
        <v>#REF!</v>
      </c>
      <c r="F7" s="1" t="e">
        <f>'SB1'!F26+Clan!F30+Lech1!F30+#REF!+Pew!F33</f>
        <v>#REF!</v>
      </c>
      <c r="G7" s="1"/>
      <c r="H7" t="e">
        <f t="shared" si="0"/>
        <v>#REF!</v>
      </c>
      <c r="I7" t="e">
        <f t="shared" si="1"/>
        <v>#REF!</v>
      </c>
      <c r="J7" s="1" t="s">
        <v>72</v>
      </c>
      <c r="K7" s="10" t="e">
        <f t="shared" si="2"/>
        <v>#REF!</v>
      </c>
      <c r="L7" s="10" t="e">
        <f t="shared" si="3"/>
        <v>#REF!</v>
      </c>
      <c r="M7" s="10" t="e">
        <f t="shared" si="4"/>
        <v>#REF!</v>
      </c>
    </row>
    <row r="8" spans="1:13" x14ac:dyDescent="0.2">
      <c r="A8">
        <v>7</v>
      </c>
      <c r="B8" s="24" t="str">
        <f>'SB1'!A6</f>
        <v>Peter Gilbert</v>
      </c>
      <c r="C8" s="24" t="str">
        <f>'SB1'!B6</f>
        <v>Isis A</v>
      </c>
      <c r="D8" s="1" t="e">
        <f>'SB1'!D6+Clan!D7+Lech1!D7+#REF!+Pew!D7</f>
        <v>#REF!</v>
      </c>
      <c r="E8" s="1" t="e">
        <f>'SB1'!E6+Clan!E7+Lech1!E7+#REF!+Pew!E7</f>
        <v>#REF!</v>
      </c>
      <c r="F8" s="1" t="e">
        <f>'SB1'!F6+Clan!F7+Lech1!F7+#REF!+Pew!F7</f>
        <v>#REF!</v>
      </c>
      <c r="G8" s="1"/>
      <c r="H8" t="e">
        <f t="shared" si="0"/>
        <v>#REF!</v>
      </c>
      <c r="I8" t="e">
        <f t="shared" si="1"/>
        <v>#REF!</v>
      </c>
      <c r="J8" s="1" t="s">
        <v>72</v>
      </c>
      <c r="K8" s="10" t="e">
        <f t="shared" si="2"/>
        <v>#REF!</v>
      </c>
      <c r="L8" s="10" t="e">
        <f t="shared" si="3"/>
        <v>#REF!</v>
      </c>
      <c r="M8" s="10" t="e">
        <f t="shared" si="4"/>
        <v>#REF!</v>
      </c>
    </row>
    <row r="9" spans="1:13" x14ac:dyDescent="0.2">
      <c r="A9">
        <v>8</v>
      </c>
      <c r="B9" s="24" t="str">
        <f>'SB1'!A5</f>
        <v>Fred Parker</v>
      </c>
      <c r="C9" s="24" t="str">
        <f>'SB1'!B5</f>
        <v>Isis A</v>
      </c>
      <c r="D9" s="1" t="e">
        <f>'SB1'!D5+Clan!D6+Lech1!D6+#REF!+Pew!D6</f>
        <v>#REF!</v>
      </c>
      <c r="E9" s="1" t="e">
        <f>'SB1'!E5+Clan!E6+Lech1!E6+#REF!+Pew!E6</f>
        <v>#REF!</v>
      </c>
      <c r="F9" s="1" t="e">
        <f>'SB1'!F5+Clan!F6+Lech1!F6+#REF!+Pew!F6</f>
        <v>#REF!</v>
      </c>
      <c r="G9" s="1"/>
      <c r="H9" t="e">
        <f t="shared" si="0"/>
        <v>#REF!</v>
      </c>
      <c r="I9" t="e">
        <f t="shared" si="1"/>
        <v>#REF!</v>
      </c>
      <c r="J9" s="1" t="s">
        <v>72</v>
      </c>
      <c r="K9" s="10" t="e">
        <f t="shared" si="2"/>
        <v>#REF!</v>
      </c>
      <c r="L9" s="10" t="e">
        <f t="shared" si="3"/>
        <v>#REF!</v>
      </c>
      <c r="M9" s="10" t="e">
        <f t="shared" si="4"/>
        <v>#REF!</v>
      </c>
    </row>
    <row r="10" spans="1:13" x14ac:dyDescent="0.2">
      <c r="A10">
        <v>9</v>
      </c>
      <c r="B10" s="24" t="str">
        <f>'SB1'!A30</f>
        <v>Mark Russ</v>
      </c>
      <c r="C10" s="24" t="str">
        <f>'SB1'!B30</f>
        <v>Pewsey 1</v>
      </c>
      <c r="D10" s="1" t="e">
        <f>'SB1'!D30+Clan!D35+Lech1!D35+#REF!+Pew!D38</f>
        <v>#REF!</v>
      </c>
      <c r="E10" s="1" t="e">
        <f>'SB1'!E30+Clan!E35+Lech1!E35+#REF!+Pew!E38</f>
        <v>#REF!</v>
      </c>
      <c r="F10" s="1" t="e">
        <f>'SB1'!F30+Clan!F35+Lech1!F35+#REF!+Pew!F38</f>
        <v>#REF!</v>
      </c>
      <c r="G10" s="1"/>
      <c r="H10" t="e">
        <f t="shared" si="0"/>
        <v>#REF!</v>
      </c>
      <c r="I10" t="e">
        <f t="shared" si="1"/>
        <v>#REF!</v>
      </c>
      <c r="J10" s="1" t="s">
        <v>72</v>
      </c>
      <c r="K10" s="10" t="e">
        <f t="shared" si="2"/>
        <v>#REF!</v>
      </c>
      <c r="L10" s="10" t="e">
        <f t="shared" si="3"/>
        <v>#REF!</v>
      </c>
      <c r="M10" s="10" t="e">
        <f t="shared" si="4"/>
        <v>#REF!</v>
      </c>
    </row>
    <row r="11" spans="1:13" x14ac:dyDescent="0.2">
      <c r="A11">
        <v>10</v>
      </c>
      <c r="B11" s="24" t="str">
        <f>'SB1'!A24</f>
        <v>Frank Humphreys</v>
      </c>
      <c r="C11" s="24" t="str">
        <f>'SB1'!B24</f>
        <v>Radcot</v>
      </c>
      <c r="D11" s="1" t="e">
        <f>'SB1'!D24+Clan!D28+Lech1!D28+#REF!+Pew!D31</f>
        <v>#REF!</v>
      </c>
      <c r="E11" s="1" t="e">
        <f>'SB1'!E24+Clan!E28+Lech1!E28+#REF!+Pew!E31</f>
        <v>#REF!</v>
      </c>
      <c r="F11" s="1" t="e">
        <f>'SB1'!F24+Clan!F28+Lech1!F28+#REF!+Pew!F31</f>
        <v>#REF!</v>
      </c>
      <c r="G11" s="1"/>
      <c r="H11" t="e">
        <f t="shared" si="0"/>
        <v>#REF!</v>
      </c>
      <c r="I11" t="e">
        <f t="shared" si="1"/>
        <v>#REF!</v>
      </c>
      <c r="J11" s="1" t="s">
        <v>72</v>
      </c>
      <c r="K11" s="10" t="e">
        <f t="shared" si="2"/>
        <v>#REF!</v>
      </c>
      <c r="L11" s="10" t="e">
        <f t="shared" si="3"/>
        <v>#REF!</v>
      </c>
      <c r="M11" s="10" t="e">
        <f t="shared" si="4"/>
        <v>#REF!</v>
      </c>
    </row>
    <row r="12" spans="1:13" x14ac:dyDescent="0.2">
      <c r="A12">
        <v>11</v>
      </c>
      <c r="B12" s="24" t="str">
        <f>'SB1'!A18</f>
        <v>Darren Reeve</v>
      </c>
      <c r="C12" s="24" t="str">
        <f>'SB1'!B18</f>
        <v>House Of Angling</v>
      </c>
      <c r="D12" s="1" t="e">
        <f>'SB1'!D18+Clan!D20+Lech1!D20+#REF!+Pew!D22</f>
        <v>#REF!</v>
      </c>
      <c r="E12" s="1" t="e">
        <f>'SB1'!E18+Clan!E20+Lech1!E20+#REF!+Pew!E22</f>
        <v>#REF!</v>
      </c>
      <c r="F12" s="1" t="e">
        <f>'SB1'!F18+Clan!F20+Lech1!F20+#REF!+Pew!F22</f>
        <v>#REF!</v>
      </c>
      <c r="G12" s="1"/>
      <c r="H12" t="e">
        <f t="shared" si="0"/>
        <v>#REF!</v>
      </c>
      <c r="I12" t="e">
        <f t="shared" si="1"/>
        <v>#REF!</v>
      </c>
      <c r="J12" s="1" t="s">
        <v>72</v>
      </c>
      <c r="K12" s="10" t="e">
        <f t="shared" si="2"/>
        <v>#REF!</v>
      </c>
      <c r="L12" s="10" t="e">
        <f t="shared" si="3"/>
        <v>#REF!</v>
      </c>
      <c r="M12" s="10" t="e">
        <f t="shared" si="4"/>
        <v>#REF!</v>
      </c>
    </row>
    <row r="13" spans="1:13" x14ac:dyDescent="0.2">
      <c r="A13">
        <v>12</v>
      </c>
      <c r="B13" s="24" t="str">
        <f>'SB1'!A20</f>
        <v>Brian Ballard</v>
      </c>
      <c r="C13" s="24" t="str">
        <f>'SB1'!B20</f>
        <v>Radcot</v>
      </c>
      <c r="D13" s="1" t="e">
        <f>'SB1'!D20+Clan!D23+Lech1!D23+#REF!+Pew!D26</f>
        <v>#REF!</v>
      </c>
      <c r="E13" s="1" t="e">
        <f>'SB1'!E20+Clan!E23+Lech1!E23+#REF!+Pew!E26</f>
        <v>#REF!</v>
      </c>
      <c r="F13" s="1" t="e">
        <f>'SB1'!F20+Clan!F23+Lech1!F23+#REF!+Pew!F26</f>
        <v>#REF!</v>
      </c>
      <c r="G13" s="1"/>
      <c r="H13" t="e">
        <f t="shared" si="0"/>
        <v>#REF!</v>
      </c>
      <c r="I13" t="e">
        <f t="shared" si="1"/>
        <v>#REF!</v>
      </c>
      <c r="J13" s="1" t="s">
        <v>72</v>
      </c>
      <c r="K13" s="10" t="e">
        <f t="shared" si="2"/>
        <v>#REF!</v>
      </c>
      <c r="L13" s="10" t="e">
        <f t="shared" si="3"/>
        <v>#REF!</v>
      </c>
      <c r="M13" s="10" t="e">
        <f t="shared" si="4"/>
        <v>#REF!</v>
      </c>
    </row>
    <row r="14" spans="1:13" x14ac:dyDescent="0.2">
      <c r="A14">
        <v>13</v>
      </c>
      <c r="B14" s="24" t="str">
        <f>'SB1'!A4</f>
        <v>Paul Rice</v>
      </c>
      <c r="C14" s="24" t="str">
        <f>'SB1'!B4</f>
        <v>Isis A</v>
      </c>
      <c r="D14" s="1" t="e">
        <f>'SB1'!D4+Clan!D4+Lech1!D4+#REF!+Pew!D4</f>
        <v>#REF!</v>
      </c>
      <c r="E14" s="1" t="e">
        <f>'SB1'!E4+Clan!E4+Lech1!E4+#REF!+Pew!E4</f>
        <v>#REF!</v>
      </c>
      <c r="F14" s="1" t="e">
        <f>'SB1'!F4+Clan!F4+Lech1!F4+#REF!+Pew!F4</f>
        <v>#REF!</v>
      </c>
      <c r="G14" s="1"/>
      <c r="H14" t="e">
        <f t="shared" si="0"/>
        <v>#REF!</v>
      </c>
      <c r="I14" t="e">
        <f t="shared" si="1"/>
        <v>#REF!</v>
      </c>
      <c r="J14" s="1" t="s">
        <v>72</v>
      </c>
      <c r="K14" s="10" t="e">
        <f t="shared" si="2"/>
        <v>#REF!</v>
      </c>
      <c r="L14" s="10" t="e">
        <f t="shared" si="3"/>
        <v>#REF!</v>
      </c>
      <c r="M14" s="10" t="e">
        <f t="shared" si="4"/>
        <v>#REF!</v>
      </c>
    </row>
    <row r="15" spans="1:13" x14ac:dyDescent="0.2">
      <c r="A15">
        <v>14</v>
      </c>
      <c r="B15" s="24" t="str">
        <f>'SB1'!A34</f>
        <v>Colin Weston</v>
      </c>
      <c r="C15" s="24" t="str">
        <f>Clan!B40</f>
        <v>Pewsey 2</v>
      </c>
      <c r="D15" s="1" t="e">
        <f>'SB1'!D34+Clan!D40+Lech1!D40+#REF!+Pew!D43</f>
        <v>#REF!</v>
      </c>
      <c r="E15" s="1" t="e">
        <f>'SB1'!E34+Clan!E40+Lech1!E40+#REF!+Pew!E43</f>
        <v>#REF!</v>
      </c>
      <c r="F15" s="1" t="e">
        <f>'SB1'!F34+Clan!F40+Lech1!F40+#REF!+Pew!F43</f>
        <v>#REF!</v>
      </c>
      <c r="G15" s="1"/>
      <c r="H15" t="e">
        <f t="shared" si="0"/>
        <v>#REF!</v>
      </c>
      <c r="I15" t="e">
        <f t="shared" si="1"/>
        <v>#REF!</v>
      </c>
      <c r="J15" s="1" t="s">
        <v>72</v>
      </c>
      <c r="K15" s="10" t="e">
        <f t="shared" si="2"/>
        <v>#REF!</v>
      </c>
      <c r="L15" s="10" t="e">
        <f t="shared" si="3"/>
        <v>#REF!</v>
      </c>
      <c r="M15" s="10" t="e">
        <f t="shared" si="4"/>
        <v>#REF!</v>
      </c>
    </row>
    <row r="16" spans="1:13" x14ac:dyDescent="0.2">
      <c r="A16">
        <v>15</v>
      </c>
      <c r="B16" s="24" t="str">
        <f>'SB1'!A11</f>
        <v>Eamon Byrne</v>
      </c>
      <c r="C16" s="24" t="str">
        <f>'SB1'!B11</f>
        <v>Isis B</v>
      </c>
      <c r="D16" s="1" t="e">
        <f>'SB1'!D11+Clan!D13+Lech1!D13+#REF!+Pew!D13</f>
        <v>#REF!</v>
      </c>
      <c r="E16" s="1" t="e">
        <f>'SB1'!E11+Clan!E13+Lech1!E13+#REF!+Pew!E13</f>
        <v>#REF!</v>
      </c>
      <c r="F16" s="1" t="e">
        <f>'SB1'!F11+Clan!F13+Lech1!F13+#REF!+Pew!F13</f>
        <v>#REF!</v>
      </c>
      <c r="G16" s="1"/>
      <c r="H16" t="e">
        <f t="shared" si="0"/>
        <v>#REF!</v>
      </c>
      <c r="I16" t="e">
        <f t="shared" si="1"/>
        <v>#REF!</v>
      </c>
      <c r="J16" s="1" t="s">
        <v>72</v>
      </c>
      <c r="K16" s="10" t="e">
        <f t="shared" si="2"/>
        <v>#REF!</v>
      </c>
      <c r="L16" s="10" t="e">
        <f t="shared" si="3"/>
        <v>#REF!</v>
      </c>
      <c r="M16" s="10" t="e">
        <f t="shared" si="4"/>
        <v>#REF!</v>
      </c>
    </row>
    <row r="17" spans="1:13" x14ac:dyDescent="0.2">
      <c r="A17">
        <v>16</v>
      </c>
      <c r="B17" s="24" t="str">
        <f>'SB1'!A7</f>
        <v>Len Baldwin</v>
      </c>
      <c r="C17" s="24" t="str">
        <f>'SB1'!B7</f>
        <v>Isis A</v>
      </c>
      <c r="D17" s="1" t="e">
        <f>'SB1'!D7+Clan!D8+Lech1!D8+#REF!+Pew!D8</f>
        <v>#REF!</v>
      </c>
      <c r="E17" s="1" t="e">
        <f>'SB1'!E7+Clan!E8+Lech1!E8+#REF!+Pew!E8</f>
        <v>#REF!</v>
      </c>
      <c r="F17" s="1" t="e">
        <f>'SB1'!F7+Clan!F8+Lech1!F8+#REF!+Pew!F8</f>
        <v>#REF!</v>
      </c>
      <c r="G17" s="1"/>
      <c r="H17" t="e">
        <f t="shared" si="0"/>
        <v>#REF!</v>
      </c>
      <c r="I17" t="e">
        <f t="shared" si="1"/>
        <v>#REF!</v>
      </c>
      <c r="J17" s="1" t="s">
        <v>72</v>
      </c>
      <c r="K17" s="10" t="e">
        <f t="shared" si="2"/>
        <v>#REF!</v>
      </c>
      <c r="L17" s="10" t="e">
        <f t="shared" si="3"/>
        <v>#REF!</v>
      </c>
      <c r="M17" s="10" t="e">
        <f t="shared" si="4"/>
        <v>#REF!</v>
      </c>
    </row>
    <row r="18" spans="1:13" x14ac:dyDescent="0.2">
      <c r="A18">
        <v>17</v>
      </c>
      <c r="B18" s="24" t="str">
        <f>'SB1'!A17</f>
        <v>Gregg Bayliss</v>
      </c>
      <c r="C18" s="24" t="str">
        <f>'SB1'!B17</f>
        <v>House Of Angling</v>
      </c>
      <c r="D18" s="1" t="e">
        <f>'SB1'!D17+Clan!D19+Lech1!D19+#REF!+Pew!D21</f>
        <v>#REF!</v>
      </c>
      <c r="E18" s="1" t="e">
        <f>'SB1'!E17+Clan!E19+Lech1!E19+#REF!+Pew!E21</f>
        <v>#REF!</v>
      </c>
      <c r="F18" s="1" t="e">
        <f>'SB1'!F17+Clan!F19+Lech1!F19+#REF!+Pew!F21</f>
        <v>#REF!</v>
      </c>
      <c r="G18" s="1"/>
      <c r="H18" t="e">
        <f t="shared" si="0"/>
        <v>#REF!</v>
      </c>
      <c r="I18" t="e">
        <f t="shared" si="1"/>
        <v>#REF!</v>
      </c>
      <c r="J18" s="1" t="s">
        <v>72</v>
      </c>
      <c r="K18" s="10" t="e">
        <f t="shared" si="2"/>
        <v>#REF!</v>
      </c>
      <c r="L18" s="10" t="e">
        <f t="shared" si="3"/>
        <v>#REF!</v>
      </c>
      <c r="M18" s="10" t="e">
        <f t="shared" si="4"/>
        <v>#REF!</v>
      </c>
    </row>
    <row r="19" spans="1:13" x14ac:dyDescent="0.2">
      <c r="A19">
        <v>18</v>
      </c>
      <c r="B19" s="24" t="str">
        <f>'SB1'!A21</f>
        <v>Chris Bowen</v>
      </c>
      <c r="C19" s="24" t="str">
        <f>'SB1'!B21</f>
        <v>Radcot</v>
      </c>
      <c r="D19" s="1" t="e">
        <f>'SB1'!D21+Clan!D24+Lech1!D24+#REF!+Pew!D27</f>
        <v>#REF!</v>
      </c>
      <c r="E19" s="1" t="e">
        <f>'SB1'!E21+Clan!E24+Lech1!E24+#REF!+Pew!E27</f>
        <v>#REF!</v>
      </c>
      <c r="F19" s="1" t="e">
        <f>'SB1'!F21+Clan!F24+Lech1!F24+#REF!+Pew!F27</f>
        <v>#REF!</v>
      </c>
      <c r="G19" s="1"/>
      <c r="H19" t="e">
        <f t="shared" si="0"/>
        <v>#REF!</v>
      </c>
      <c r="I19" t="e">
        <f t="shared" si="1"/>
        <v>#REF!</v>
      </c>
      <c r="J19" s="1" t="s">
        <v>72</v>
      </c>
      <c r="K19" s="10" t="e">
        <f t="shared" si="2"/>
        <v>#REF!</v>
      </c>
      <c r="L19" s="10" t="e">
        <f t="shared" si="3"/>
        <v>#REF!</v>
      </c>
      <c r="M19" s="10" t="e">
        <f t="shared" si="4"/>
        <v>#REF!</v>
      </c>
    </row>
    <row r="20" spans="1:13" x14ac:dyDescent="0.2">
      <c r="A20">
        <v>19</v>
      </c>
      <c r="B20" s="24" t="str">
        <f>'SB1'!A29</f>
        <v>Brian Shuttler</v>
      </c>
      <c r="C20" s="24" t="str">
        <f>'SB1'!B29</f>
        <v>Pewsey 1</v>
      </c>
      <c r="D20" s="1" t="e">
        <f>'SB1'!D29+Clan!D34+Lech1!D34+#REF!+Pew!D37</f>
        <v>#REF!</v>
      </c>
      <c r="E20" s="1" t="e">
        <f>'SB1'!E29+Clan!E34+Lech1!E34+#REF!+Pew!E37</f>
        <v>#REF!</v>
      </c>
      <c r="F20" s="1" t="e">
        <f>'SB1'!F29+Clan!F34+Lech1!F34+#REF!+Pew!F37</f>
        <v>#REF!</v>
      </c>
      <c r="G20" s="1"/>
      <c r="H20" t="e">
        <f t="shared" si="0"/>
        <v>#REF!</v>
      </c>
      <c r="I20" t="e">
        <f t="shared" si="1"/>
        <v>#REF!</v>
      </c>
      <c r="J20" s="1" t="s">
        <v>72</v>
      </c>
      <c r="K20" s="10" t="e">
        <f t="shared" si="2"/>
        <v>#REF!</v>
      </c>
      <c r="L20" s="10" t="e">
        <f t="shared" si="3"/>
        <v>#REF!</v>
      </c>
      <c r="M20" s="10" t="e">
        <f t="shared" si="4"/>
        <v>#REF!</v>
      </c>
    </row>
    <row r="21" spans="1:13" x14ac:dyDescent="0.2">
      <c r="A21">
        <v>20</v>
      </c>
      <c r="B21" s="24" t="str">
        <f>'SB1'!A28</f>
        <v>Gary Williams</v>
      </c>
      <c r="C21" s="24" t="str">
        <f>'SB1'!B28</f>
        <v>Pewsey 1</v>
      </c>
      <c r="D21" s="1" t="e">
        <f>'SB1'!D28+Clan!D33+Lech1!D33+#REF!+Pew!D36</f>
        <v>#REF!</v>
      </c>
      <c r="E21" s="1" t="e">
        <f>'SB1'!E28+Clan!E33+Lech1!E33+#REF!+Pew!E36</f>
        <v>#REF!</v>
      </c>
      <c r="F21" s="1" t="e">
        <f>'SB1'!F28+Clan!F33+Lech1!F33+#REF!+Pew!F36</f>
        <v>#REF!</v>
      </c>
      <c r="G21" s="1"/>
      <c r="H21" t="e">
        <f t="shared" si="0"/>
        <v>#REF!</v>
      </c>
      <c r="I21" t="e">
        <f t="shared" si="1"/>
        <v>#REF!</v>
      </c>
      <c r="J21" s="1" t="s">
        <v>72</v>
      </c>
      <c r="K21" s="10" t="e">
        <f t="shared" si="2"/>
        <v>#REF!</v>
      </c>
      <c r="L21" s="10" t="e">
        <f t="shared" si="3"/>
        <v>#REF!</v>
      </c>
      <c r="M21" s="10" t="e">
        <f t="shared" si="4"/>
        <v>#REF!</v>
      </c>
    </row>
    <row r="22" spans="1:13" x14ac:dyDescent="0.2">
      <c r="A22">
        <v>21</v>
      </c>
      <c r="B22" s="24" t="str">
        <f>'SB1'!A33</f>
        <v>Leo Pocock</v>
      </c>
      <c r="C22" s="24" t="str">
        <f>Clan!B38</f>
        <v>Pewsey 2</v>
      </c>
      <c r="D22" s="1" t="e">
        <f>'SB1'!D33+Clan!D38+Lech1!D38+#REF!+Pew!D41</f>
        <v>#REF!</v>
      </c>
      <c r="E22" s="1" t="e">
        <f>'SB1'!E33+Clan!E38+Lech1!E38+#REF!+Pew!E41</f>
        <v>#REF!</v>
      </c>
      <c r="F22" s="1" t="e">
        <f>'SB1'!F33+Clan!F38+Lech1!F38+#REF!+Pew!F41</f>
        <v>#REF!</v>
      </c>
      <c r="G22" s="1"/>
      <c r="H22" t="e">
        <f t="shared" si="0"/>
        <v>#REF!</v>
      </c>
      <c r="I22" t="e">
        <f t="shared" si="1"/>
        <v>#REF!</v>
      </c>
      <c r="J22" s="1" t="s">
        <v>72</v>
      </c>
      <c r="K22" s="10" t="e">
        <f t="shared" si="2"/>
        <v>#REF!</v>
      </c>
      <c r="L22" s="10" t="e">
        <f t="shared" si="3"/>
        <v>#REF!</v>
      </c>
      <c r="M22" s="10" t="e">
        <f t="shared" si="4"/>
        <v>#REF!</v>
      </c>
    </row>
    <row r="23" spans="1:13" x14ac:dyDescent="0.2">
      <c r="A23">
        <v>22</v>
      </c>
      <c r="B23" s="24" t="str">
        <f>'SB1'!A27</f>
        <v>Bryan jackson</v>
      </c>
      <c r="C23" s="24" t="str">
        <f>'SB1'!B27</f>
        <v>Pewsey 1</v>
      </c>
      <c r="D23" s="1" t="e">
        <f>'SB1'!D27+Clan!D31+Lech1!D31+#REF!+Pew!D34</f>
        <v>#REF!</v>
      </c>
      <c r="E23" s="1" t="e">
        <f>'SB1'!E27+Clan!E31+Lech1!E31+#REF!+Pew!E34</f>
        <v>#REF!</v>
      </c>
      <c r="F23" s="1" t="e">
        <f>'SB1'!F27+Clan!F31+Lech1!F31+#REF!+Pew!F34</f>
        <v>#REF!</v>
      </c>
      <c r="G23" s="1"/>
      <c r="H23" t="e">
        <f t="shared" si="0"/>
        <v>#REF!</v>
      </c>
      <c r="I23" t="e">
        <f t="shared" si="1"/>
        <v>#REF!</v>
      </c>
      <c r="J23" s="1" t="s">
        <v>72</v>
      </c>
      <c r="K23" s="10" t="e">
        <f t="shared" si="2"/>
        <v>#REF!</v>
      </c>
      <c r="L23" s="10" t="e">
        <f t="shared" si="3"/>
        <v>#REF!</v>
      </c>
      <c r="M23" s="10" t="e">
        <f t="shared" si="4"/>
        <v>#REF!</v>
      </c>
    </row>
    <row r="24" spans="1:13" x14ac:dyDescent="0.2">
      <c r="A24">
        <v>23</v>
      </c>
      <c r="B24" s="24" t="str">
        <f>'SB1'!A9</f>
        <v>Phil Mckay</v>
      </c>
      <c r="C24" s="24" t="str">
        <f>'SB1'!B9</f>
        <v>Isis B</v>
      </c>
      <c r="D24" s="1" t="e">
        <f>'SB1'!D9+Clan!D10+Lech1!D10+#REF!+Pew!D10</f>
        <v>#REF!</v>
      </c>
      <c r="E24" s="1" t="e">
        <f>'SB1'!E9+Clan!E10+Lech1!E10+#REF!+Pew!E10</f>
        <v>#REF!</v>
      </c>
      <c r="F24" s="1" t="e">
        <f>'SB1'!F9+Clan!F10+Lech1!F10+#REF!+Pew!F10</f>
        <v>#REF!</v>
      </c>
      <c r="G24" s="1"/>
      <c r="H24" t="e">
        <f t="shared" si="0"/>
        <v>#REF!</v>
      </c>
      <c r="I24" t="e">
        <f t="shared" si="1"/>
        <v>#REF!</v>
      </c>
      <c r="J24" s="1" t="s">
        <v>72</v>
      </c>
      <c r="K24" s="10" t="e">
        <f t="shared" si="2"/>
        <v>#REF!</v>
      </c>
      <c r="L24" s="10" t="e">
        <f t="shared" si="3"/>
        <v>#REF!</v>
      </c>
      <c r="M24" s="10" t="e">
        <f t="shared" si="4"/>
        <v>#REF!</v>
      </c>
    </row>
    <row r="25" spans="1:13" x14ac:dyDescent="0.2">
      <c r="A25">
        <v>24</v>
      </c>
      <c r="B25" s="24" t="str">
        <f>'SB1'!A3</f>
        <v>Gary Davis</v>
      </c>
      <c r="C25" s="24" t="str">
        <f>'SB1'!B3</f>
        <v>Isis A</v>
      </c>
      <c r="D25" s="1" t="e">
        <f>'SB1'!D3+Clan!D3+Lech1!D3+#REF!+Pew!D3</f>
        <v>#REF!</v>
      </c>
      <c r="E25" s="1" t="e">
        <f>'SB1'!E3+Clan!E3+Lech1!E3+#REF!+Pew!E3</f>
        <v>#REF!</v>
      </c>
      <c r="F25" s="1" t="e">
        <f>'SB1'!F3+Clan!F3+Lech1!F3+#REF!+Pew!F3</f>
        <v>#REF!</v>
      </c>
      <c r="G25" s="1"/>
      <c r="H25" t="e">
        <f t="shared" si="0"/>
        <v>#REF!</v>
      </c>
      <c r="I25" t="e">
        <f t="shared" si="1"/>
        <v>#REF!</v>
      </c>
      <c r="J25" s="1" t="s">
        <v>72</v>
      </c>
      <c r="K25" s="10" t="e">
        <f t="shared" si="2"/>
        <v>#REF!</v>
      </c>
      <c r="L25" s="10" t="e">
        <f t="shared" si="3"/>
        <v>#REF!</v>
      </c>
      <c r="M25" s="10" t="e">
        <f t="shared" si="4"/>
        <v>#REF!</v>
      </c>
    </row>
    <row r="26" spans="1:13" x14ac:dyDescent="0.2">
      <c r="A26">
        <v>24</v>
      </c>
      <c r="B26" s="24" t="str">
        <f>'SB1'!A37</f>
        <v>Nick Worters</v>
      </c>
      <c r="C26" s="24" t="str">
        <f>Clan!B43</f>
        <v>Pewsey 2</v>
      </c>
      <c r="D26" s="1" t="e">
        <f>'SB1'!D37+Clan!D43+Lech1!D43+#REF!+Pew!D46</f>
        <v>#REF!</v>
      </c>
      <c r="E26" s="1" t="e">
        <f>'SB1'!E37+Clan!E43+Lech1!E43+#REF!+Pew!E46</f>
        <v>#REF!</v>
      </c>
      <c r="F26" s="1" t="e">
        <f>'SB1'!F37+Clan!F43+Lech1!F43+#REF!+Pew!F46</f>
        <v>#REF!</v>
      </c>
      <c r="G26" s="1"/>
      <c r="H26" t="e">
        <f t="shared" si="0"/>
        <v>#REF!</v>
      </c>
      <c r="I26" t="e">
        <f t="shared" si="1"/>
        <v>#REF!</v>
      </c>
      <c r="J26" s="1" t="s">
        <v>72</v>
      </c>
      <c r="K26" s="10" t="e">
        <f t="shared" si="2"/>
        <v>#REF!</v>
      </c>
      <c r="L26" s="10" t="e">
        <f t="shared" si="3"/>
        <v>#REF!</v>
      </c>
      <c r="M26" s="10" t="e">
        <f t="shared" si="4"/>
        <v>#REF!</v>
      </c>
    </row>
    <row r="27" spans="1:13" x14ac:dyDescent="0.2">
      <c r="A27">
        <v>26</v>
      </c>
      <c r="B27" s="24" t="str">
        <f>'SB1'!A22</f>
        <v>John Swann</v>
      </c>
      <c r="C27" s="24" t="str">
        <f>'SB1'!B22</f>
        <v>Radcot</v>
      </c>
      <c r="D27" s="1" t="e">
        <f>'SB1'!D22+Clan!D26+Lech1!D26+#REF!+Pew!D29</f>
        <v>#REF!</v>
      </c>
      <c r="E27" s="1" t="e">
        <f>'SB1'!E22+Clan!E26+Lech1!E26+#REF!+Pew!E29</f>
        <v>#REF!</v>
      </c>
      <c r="F27" s="1" t="e">
        <f>'SB1'!F22+Clan!F26+Lech1!F26+#REF!+Pew!F29</f>
        <v>#REF!</v>
      </c>
      <c r="G27" s="1"/>
      <c r="H27" t="e">
        <f t="shared" si="0"/>
        <v>#REF!</v>
      </c>
      <c r="I27" t="e">
        <f t="shared" si="1"/>
        <v>#REF!</v>
      </c>
      <c r="J27" s="1" t="s">
        <v>72</v>
      </c>
      <c r="K27" s="10" t="e">
        <f t="shared" si="2"/>
        <v>#REF!</v>
      </c>
      <c r="L27" s="10" t="e">
        <f t="shared" si="3"/>
        <v>#REF!</v>
      </c>
      <c r="M27" s="10" t="e">
        <f t="shared" si="4"/>
        <v>#REF!</v>
      </c>
    </row>
    <row r="28" spans="1:13" x14ac:dyDescent="0.2">
      <c r="A28">
        <v>27</v>
      </c>
      <c r="B28" s="24" t="str">
        <f>'SB1'!A10</f>
        <v>Bruce Murtough</v>
      </c>
      <c r="C28" s="24" t="str">
        <f>'SB1'!B10</f>
        <v>Isis B</v>
      </c>
      <c r="D28" s="1" t="e">
        <f>'SB1'!D10+Clan!D12+Lech1!D12+#REF!+Pew!D12</f>
        <v>#REF!</v>
      </c>
      <c r="E28" s="1" t="e">
        <f>'SB1'!E10+Clan!E12+Lech1!E12+#REF!+Pew!E12</f>
        <v>#REF!</v>
      </c>
      <c r="F28" s="1" t="e">
        <f>'SB1'!F10+Clan!F12+Lech1!F12+#REF!+Pew!F12</f>
        <v>#REF!</v>
      </c>
      <c r="G28" s="1"/>
      <c r="H28" t="e">
        <f t="shared" si="0"/>
        <v>#REF!</v>
      </c>
      <c r="I28" t="e">
        <f t="shared" si="1"/>
        <v>#REF!</v>
      </c>
      <c r="J28" s="1" t="s">
        <v>72</v>
      </c>
      <c r="K28" s="10" t="e">
        <f t="shared" si="2"/>
        <v>#REF!</v>
      </c>
      <c r="L28" s="10" t="e">
        <f t="shared" si="3"/>
        <v>#REF!</v>
      </c>
      <c r="M28" s="10" t="e">
        <f t="shared" si="4"/>
        <v>#REF!</v>
      </c>
    </row>
    <row r="29" spans="1:13" x14ac:dyDescent="0.2">
      <c r="A29">
        <v>28</v>
      </c>
      <c r="B29" s="24" t="str">
        <f>'SB1'!A12</f>
        <v>Bob Garrett</v>
      </c>
      <c r="C29" s="24" t="str">
        <f>'SB1'!B12</f>
        <v>Isis B</v>
      </c>
      <c r="D29" s="1" t="e">
        <f>'SB1'!D12+Clan!D14+Lech1!D14+#REF!+Pew!D14</f>
        <v>#REF!</v>
      </c>
      <c r="E29" s="1" t="e">
        <f>'SB1'!E12+Clan!E14+Lech1!E14+#REF!+Pew!E14</f>
        <v>#REF!</v>
      </c>
      <c r="F29" s="1" t="e">
        <f>'SB1'!F12+Clan!F14+Lech1!F14+#REF!+Pew!F14</f>
        <v>#REF!</v>
      </c>
      <c r="G29" s="1"/>
      <c r="H29" t="e">
        <f t="shared" si="0"/>
        <v>#REF!</v>
      </c>
      <c r="I29" t="e">
        <f t="shared" si="1"/>
        <v>#REF!</v>
      </c>
      <c r="J29" s="1" t="s">
        <v>72</v>
      </c>
      <c r="K29" s="10" t="e">
        <f t="shared" si="2"/>
        <v>#REF!</v>
      </c>
      <c r="L29" s="10" t="e">
        <f t="shared" si="3"/>
        <v>#REF!</v>
      </c>
      <c r="M29" s="10" t="e">
        <f t="shared" si="4"/>
        <v>#REF!</v>
      </c>
    </row>
    <row r="30" spans="1:13" x14ac:dyDescent="0.2">
      <c r="A30">
        <v>29</v>
      </c>
      <c r="B30" s="24" t="str">
        <f>'SB1'!A36</f>
        <v>S.Burden</v>
      </c>
      <c r="C30" s="24" t="str">
        <f>Clan!B42</f>
        <v>Pewsey 2</v>
      </c>
      <c r="D30" s="1" t="e">
        <f>'SB1'!D36+Clan!D42+Lech1!D42+#REF!+Pew!D45</f>
        <v>#REF!</v>
      </c>
      <c r="E30" s="1" t="e">
        <f>'SB1'!E36+Clan!E42+Lech1!E42+#REF!+Pew!E45</f>
        <v>#REF!</v>
      </c>
      <c r="F30" s="1" t="e">
        <f>'SB1'!F36+Clan!F42+Lech1!F42+#REF!+Pew!F45</f>
        <v>#REF!</v>
      </c>
      <c r="G30" s="1"/>
      <c r="H30" t="e">
        <f t="shared" si="0"/>
        <v>#REF!</v>
      </c>
      <c r="I30" t="e">
        <f t="shared" si="1"/>
        <v>#REF!</v>
      </c>
      <c r="J30" s="1" t="s">
        <v>72</v>
      </c>
      <c r="K30" s="10" t="e">
        <f t="shared" si="2"/>
        <v>#REF!</v>
      </c>
      <c r="L30" s="10" t="e">
        <f t="shared" si="3"/>
        <v>#REF!</v>
      </c>
      <c r="M30" s="10" t="e">
        <f t="shared" si="4"/>
        <v>#REF!</v>
      </c>
    </row>
    <row r="31" spans="1:13" x14ac:dyDescent="0.2">
      <c r="A31">
        <v>29</v>
      </c>
      <c r="B31" s="24" t="str">
        <f>'SB1'!A13</f>
        <v>Rod Garrett</v>
      </c>
      <c r="C31" s="24" t="str">
        <f>'SB1'!B13</f>
        <v>Isis B</v>
      </c>
      <c r="D31" s="1" t="e">
        <f>'SB1'!D13+Clan!D15+Lech1!D15+#REF!+Pew!D15</f>
        <v>#REF!</v>
      </c>
      <c r="E31" s="1" t="e">
        <f>'SB1'!E13+Clan!E15+Lech1!E15+#REF!+Pew!E15</f>
        <v>#REF!</v>
      </c>
      <c r="F31" s="1" t="e">
        <f>'SB1'!F13+Clan!F15+Lech1!F15+#REF!+Pew!F15</f>
        <v>#REF!</v>
      </c>
      <c r="G31" s="1"/>
      <c r="H31" t="e">
        <f t="shared" si="0"/>
        <v>#REF!</v>
      </c>
      <c r="I31" t="e">
        <f t="shared" si="1"/>
        <v>#REF!</v>
      </c>
      <c r="J31" s="1" t="s">
        <v>72</v>
      </c>
      <c r="K31" s="10" t="e">
        <f t="shared" si="2"/>
        <v>#REF!</v>
      </c>
      <c r="L31" s="10" t="e">
        <f t="shared" si="3"/>
        <v>#REF!</v>
      </c>
      <c r="M31" s="10" t="e">
        <f t="shared" si="4"/>
        <v>#REF!</v>
      </c>
    </row>
    <row r="32" spans="1:13" x14ac:dyDescent="0.2">
      <c r="A32">
        <v>31</v>
      </c>
      <c r="B32" s="24" t="str">
        <f>'SB1'!A32</f>
        <v>Steve Dean</v>
      </c>
      <c r="C32" s="24" t="str">
        <f>Clan!B37</f>
        <v>Pewsey 2</v>
      </c>
      <c r="D32" s="1" t="e">
        <f>'SB1'!D32+Clan!D37+Lech1!D37+#REF!+Pew!D40</f>
        <v>#REF!</v>
      </c>
      <c r="E32" s="1" t="e">
        <f>'SB1'!E32+Clan!E37+Lech1!E37+#REF!+Pew!E40</f>
        <v>#REF!</v>
      </c>
      <c r="F32" s="1" t="e">
        <f>'SB1'!F32+Clan!F37+Lech1!F37+#REF!+Pew!F40</f>
        <v>#REF!</v>
      </c>
      <c r="G32" s="1"/>
      <c r="H32" t="e">
        <f t="shared" si="0"/>
        <v>#REF!</v>
      </c>
      <c r="I32" t="e">
        <f t="shared" si="1"/>
        <v>#REF!</v>
      </c>
      <c r="J32" s="1" t="s">
        <v>72</v>
      </c>
      <c r="K32" s="10" t="e">
        <f t="shared" si="2"/>
        <v>#REF!</v>
      </c>
      <c r="L32" s="10" t="e">
        <f t="shared" si="3"/>
        <v>#REF!</v>
      </c>
      <c r="M32" s="10" t="e">
        <f t="shared" si="4"/>
        <v>#REF!</v>
      </c>
    </row>
    <row r="33" spans="1:13" x14ac:dyDescent="0.2">
      <c r="A33">
        <v>32</v>
      </c>
      <c r="B33" s="24" t="str">
        <f>'SB1'!A23</f>
        <v>G Didcock</v>
      </c>
      <c r="C33" s="24" t="str">
        <f>'SB1'!B23</f>
        <v>Radcot</v>
      </c>
      <c r="D33" s="1" t="e">
        <f>'SB1'!D23+Clan!D27+Lech1!D27+#REF!+Pew!D30</f>
        <v>#REF!</v>
      </c>
      <c r="E33" s="1" t="e">
        <f>'SB1'!E23+Clan!E27+Lech1!E27+#REF!+Pew!E30</f>
        <v>#REF!</v>
      </c>
      <c r="F33" s="1" t="e">
        <f>'SB1'!F23+Clan!F27+Lech1!F27+#REF!+Pew!F30</f>
        <v>#REF!</v>
      </c>
      <c r="G33" s="1"/>
      <c r="H33" t="e">
        <f t="shared" si="0"/>
        <v>#REF!</v>
      </c>
      <c r="I33" t="e">
        <f t="shared" si="1"/>
        <v>#REF!</v>
      </c>
      <c r="J33" s="1" t="s">
        <v>72</v>
      </c>
      <c r="K33" s="10" t="e">
        <f t="shared" si="2"/>
        <v>#REF!</v>
      </c>
      <c r="L33" s="10" t="e">
        <f t="shared" si="3"/>
        <v>#REF!</v>
      </c>
      <c r="M33" s="10" t="e">
        <f t="shared" si="4"/>
        <v>#REF!</v>
      </c>
    </row>
    <row r="34" spans="1:13" x14ac:dyDescent="0.2">
      <c r="A34">
        <v>33</v>
      </c>
      <c r="B34" s="24" t="str">
        <f>'SB1'!A15</f>
        <v>Alan Pickett</v>
      </c>
      <c r="C34" s="24" t="str">
        <f>'SB1'!B15</f>
        <v>House Of Angling</v>
      </c>
      <c r="D34" s="1" t="e">
        <f>'SB1'!D15+Clan!D17+Lech1!D17+#REF!+Pew!D19</f>
        <v>#REF!</v>
      </c>
      <c r="E34" s="1" t="e">
        <f>'SB1'!E15+Clan!E17+Lech1!E17+#REF!+Pew!E19</f>
        <v>#REF!</v>
      </c>
      <c r="F34" s="1" t="e">
        <f>'SB1'!F15+Clan!F17+Lech1!F17+#REF!+Pew!F19</f>
        <v>#REF!</v>
      </c>
      <c r="G34" s="1"/>
      <c r="H34" t="e">
        <f t="shared" si="0"/>
        <v>#REF!</v>
      </c>
      <c r="I34" t="e">
        <f t="shared" si="1"/>
        <v>#REF!</v>
      </c>
      <c r="J34" s="1" t="s">
        <v>72</v>
      </c>
      <c r="K34" s="10" t="e">
        <f t="shared" si="2"/>
        <v>#REF!</v>
      </c>
      <c r="L34" s="10" t="e">
        <f t="shared" si="3"/>
        <v>#REF!</v>
      </c>
      <c r="M34" s="10" t="e">
        <f t="shared" si="4"/>
        <v>#REF!</v>
      </c>
    </row>
    <row r="35" spans="1:13" x14ac:dyDescent="0.2">
      <c r="A35">
        <v>34</v>
      </c>
      <c r="B35" s="24" t="str">
        <f>'SB1'!A8</f>
        <v>Steve Bull</v>
      </c>
      <c r="C35" s="24" t="str">
        <f>'SB1'!B8</f>
        <v>Isis B</v>
      </c>
      <c r="D35" s="1" t="e">
        <f>'SB1'!D8+Clan!D9+Lech1!D9+#REF!+Pew!D9</f>
        <v>#REF!</v>
      </c>
      <c r="E35" s="1" t="e">
        <f>'SB1'!E8+Clan!E9+Lech1!E9+#REF!+Pew!E9</f>
        <v>#REF!</v>
      </c>
      <c r="F35" s="1" t="e">
        <f>'SB1'!F8+Clan!F9+Lech1!F9+#REF!+Pew!F9</f>
        <v>#REF!</v>
      </c>
      <c r="G35" s="1"/>
      <c r="H35" t="e">
        <f t="shared" si="0"/>
        <v>#REF!</v>
      </c>
      <c r="I35" t="e">
        <f t="shared" si="1"/>
        <v>#REF!</v>
      </c>
      <c r="J35" s="1" t="s">
        <v>72</v>
      </c>
      <c r="K35" s="10" t="e">
        <f t="shared" si="2"/>
        <v>#REF!</v>
      </c>
      <c r="L35" s="10" t="e">
        <f t="shared" si="3"/>
        <v>#REF!</v>
      </c>
      <c r="M35" s="10" t="e">
        <f t="shared" si="4"/>
        <v>#REF!</v>
      </c>
    </row>
    <row r="36" spans="1:13" x14ac:dyDescent="0.2">
      <c r="A36">
        <v>35</v>
      </c>
      <c r="B36" s="24" t="str">
        <f>'SB1'!A35</f>
        <v>M.Harris</v>
      </c>
      <c r="C36" s="24" t="str">
        <f>Clan!B41</f>
        <v>Pewsey 2</v>
      </c>
      <c r="D36" s="1" t="e">
        <f>'SB1'!D35+Clan!D41+Lech1!D41+#REF!+Pew!D44</f>
        <v>#REF!</v>
      </c>
      <c r="E36" s="1" t="e">
        <f>'SB1'!E35+Clan!E41+Lech1!E41+#REF!+Pew!E44</f>
        <v>#REF!</v>
      </c>
      <c r="F36" s="1" t="e">
        <f>'SB1'!F35+Clan!F41+Lech1!F41+#REF!+Pew!F44</f>
        <v>#REF!</v>
      </c>
      <c r="G36" s="1"/>
      <c r="H36" t="e">
        <f t="shared" si="0"/>
        <v>#REF!</v>
      </c>
      <c r="I36" t="e">
        <f t="shared" si="1"/>
        <v>#REF!</v>
      </c>
      <c r="J36" s="1" t="s">
        <v>72</v>
      </c>
      <c r="K36" s="10" t="e">
        <f t="shared" si="2"/>
        <v>#REF!</v>
      </c>
      <c r="L36" s="10" t="e">
        <f t="shared" si="3"/>
        <v>#REF!</v>
      </c>
      <c r="M36" s="10" t="e">
        <f t="shared" si="4"/>
        <v>#REF!</v>
      </c>
    </row>
    <row r="37" spans="1:13" x14ac:dyDescent="0.2">
      <c r="A37">
        <v>36</v>
      </c>
      <c r="B37" s="24" t="str">
        <f>'SB1'!A19</f>
        <v>NO ANGLER</v>
      </c>
      <c r="C37" s="24" t="str">
        <f>'SB1'!B19</f>
        <v>House Of Angling</v>
      </c>
      <c r="D37" s="1" t="e">
        <f>'SB1'!D19+Clan!D22+Lech1!D22+#REF!+Pew!D25</f>
        <v>#REF!</v>
      </c>
      <c r="E37" s="1" t="e">
        <f>'SB1'!E19+Clan!E22+Lech1!E22+#REF!+Pew!E25</f>
        <v>#REF!</v>
      </c>
      <c r="F37" s="1" t="e">
        <f>'SB1'!F19+Clan!F22+Lech1!F22+#REF!+Pew!F25</f>
        <v>#REF!</v>
      </c>
      <c r="G37" s="1"/>
      <c r="H37" t="e">
        <f t="shared" si="0"/>
        <v>#REF!</v>
      </c>
      <c r="I37" t="e">
        <f t="shared" si="1"/>
        <v>#REF!</v>
      </c>
      <c r="J37" s="1" t="s">
        <v>72</v>
      </c>
      <c r="K37" s="10" t="e">
        <f t="shared" si="2"/>
        <v>#REF!</v>
      </c>
      <c r="L37" s="10" t="e">
        <f t="shared" si="3"/>
        <v>#REF!</v>
      </c>
      <c r="M37" s="10" t="e">
        <f t="shared" si="4"/>
        <v>#REF!</v>
      </c>
    </row>
  </sheetData>
  <sortState ref="A2:F37">
    <sortCondition ref="A1"/>
  </sortState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workbookViewId="0">
      <selection activeCell="L56" sqref="L56"/>
    </sheetView>
  </sheetViews>
  <sheetFormatPr defaultRowHeight="18" x14ac:dyDescent="0.25"/>
  <cols>
    <col min="1" max="1" width="5.85546875" style="128" customWidth="1"/>
    <col min="2" max="2" width="19.7109375" style="24" customWidth="1"/>
    <col min="3" max="3" width="24.7109375" customWidth="1"/>
    <col min="4" max="4" width="6.42578125" style="1" customWidth="1"/>
    <col min="5" max="5" width="7.85546875" style="1" customWidth="1"/>
    <col min="6" max="6" width="8.140625" style="1" customWidth="1"/>
    <col min="7" max="7" width="7.5703125" style="1" customWidth="1"/>
    <col min="8" max="8" width="7.28515625" style="1" customWidth="1"/>
    <col min="9" max="9" width="9.140625" style="1"/>
    <col min="10" max="12" width="9.140625" style="18"/>
  </cols>
  <sheetData>
    <row r="1" spans="1:12" ht="18.75" thickBot="1" x14ac:dyDescent="0.3">
      <c r="B1" s="25" t="s">
        <v>0</v>
      </c>
      <c r="C1" s="2" t="s">
        <v>4</v>
      </c>
      <c r="D1" s="3" t="s">
        <v>1</v>
      </c>
      <c r="E1" s="3" t="s">
        <v>2</v>
      </c>
      <c r="F1" s="3" t="s">
        <v>18</v>
      </c>
      <c r="G1" s="3" t="s">
        <v>3</v>
      </c>
      <c r="H1" s="3" t="s">
        <v>11</v>
      </c>
      <c r="I1" s="3" t="s">
        <v>12</v>
      </c>
      <c r="J1" s="51" t="s">
        <v>7</v>
      </c>
      <c r="K1" s="51" t="s">
        <v>8</v>
      </c>
      <c r="L1" s="51" t="s">
        <v>13</v>
      </c>
    </row>
    <row r="2" spans="1:12" ht="18" customHeight="1" thickBot="1" x14ac:dyDescent="0.3">
      <c r="A2" s="136">
        <v>1</v>
      </c>
      <c r="B2" s="56" t="str">
        <f>'SB1'!A14</f>
        <v>Aron Pickett</v>
      </c>
      <c r="C2" s="56" t="str">
        <f>'SB1'!B14</f>
        <v>House Of Angling</v>
      </c>
      <c r="D2" s="57">
        <f>'SB1'!C14</f>
        <v>6</v>
      </c>
      <c r="E2" s="57">
        <f>Clan!C16</f>
        <v>6</v>
      </c>
      <c r="F2" s="57">
        <f>Lech1!C16</f>
        <v>6</v>
      </c>
      <c r="G2" s="57">
        <f>'Rad1'!C17</f>
        <v>5</v>
      </c>
      <c r="H2" s="57">
        <f>Pew!C18</f>
        <v>6</v>
      </c>
      <c r="I2" s="58">
        <f>SUM(D2:H2)</f>
        <v>29</v>
      </c>
      <c r="J2" s="59">
        <f>Weights!J19</f>
        <v>29</v>
      </c>
      <c r="K2" s="59">
        <f>Weights!K19</f>
        <v>11</v>
      </c>
      <c r="L2" s="59">
        <f>Weights!L19</f>
        <v>8</v>
      </c>
    </row>
    <row r="3" spans="1:12" ht="18" customHeight="1" thickBot="1" x14ac:dyDescent="0.3">
      <c r="A3" s="136">
        <v>2</v>
      </c>
      <c r="B3" s="56" t="str">
        <f>'SB1'!A29</f>
        <v>Brian Shuttler</v>
      </c>
      <c r="C3" s="56" t="str">
        <f>'SB1'!B29</f>
        <v>Pewsey 1</v>
      </c>
      <c r="D3" s="57">
        <f>'SB1'!C29</f>
        <v>6</v>
      </c>
      <c r="E3" s="57">
        <f>Clan!C34</f>
        <v>5</v>
      </c>
      <c r="F3" s="57">
        <f>Lech1!C34</f>
        <v>5</v>
      </c>
      <c r="G3" s="57">
        <f>'Rad1'!C37</f>
        <v>6</v>
      </c>
      <c r="H3" s="57">
        <f>Pew!C37</f>
        <v>6</v>
      </c>
      <c r="I3" s="58">
        <f>SUM(D3:H3)</f>
        <v>28</v>
      </c>
      <c r="J3" s="59">
        <f>Weights!J40</f>
        <v>39</v>
      </c>
      <c r="K3" s="59">
        <f>Weights!K40</f>
        <v>5</v>
      </c>
      <c r="L3" s="59">
        <f>Weights!L40</f>
        <v>8</v>
      </c>
    </row>
    <row r="4" spans="1:12" ht="18" customHeight="1" thickBot="1" x14ac:dyDescent="0.3">
      <c r="A4" s="136">
        <v>3</v>
      </c>
      <c r="B4" s="56" t="str">
        <f>'SB1'!A31</f>
        <v>G.Godwin</v>
      </c>
      <c r="C4" s="56" t="str">
        <f>'SB1'!B31</f>
        <v>Pewsey 1</v>
      </c>
      <c r="D4" s="57">
        <f>'SB1'!C31</f>
        <v>6</v>
      </c>
      <c r="E4" s="57">
        <f>Clan!C36</f>
        <v>5</v>
      </c>
      <c r="F4" s="57">
        <f>Lech1!C36</f>
        <v>5</v>
      </c>
      <c r="G4" s="57">
        <f>'Rad1'!C39</f>
        <v>6</v>
      </c>
      <c r="H4" s="57">
        <f>Pew!C39</f>
        <v>5</v>
      </c>
      <c r="I4" s="58">
        <f>SUM(D4:H4)</f>
        <v>27</v>
      </c>
      <c r="J4" s="59">
        <f>Weights!J42</f>
        <v>27</v>
      </c>
      <c r="K4" s="59">
        <f>Weights!K42</f>
        <v>6</v>
      </c>
      <c r="L4" s="59">
        <f>Weights!L42</f>
        <v>0</v>
      </c>
    </row>
    <row r="5" spans="1:12" ht="18" customHeight="1" thickBot="1" x14ac:dyDescent="0.3">
      <c r="A5" s="136">
        <v>4</v>
      </c>
      <c r="B5" s="56" t="str">
        <f>'SB1'!A21</f>
        <v>Chris Bowen</v>
      </c>
      <c r="C5" s="56" t="str">
        <f>'SB1'!B21</f>
        <v>Radcot</v>
      </c>
      <c r="D5" s="57">
        <f>'SB1'!C21</f>
        <v>4</v>
      </c>
      <c r="E5" s="57">
        <f>Clan!C24</f>
        <v>3</v>
      </c>
      <c r="F5" s="57">
        <f>Lech1!C24</f>
        <v>6</v>
      </c>
      <c r="G5" s="57">
        <f>'Rad1'!C27</f>
        <v>5</v>
      </c>
      <c r="H5" s="57">
        <f>Pew!C27</f>
        <v>6</v>
      </c>
      <c r="I5" s="58">
        <f>SUM(D5:H5)</f>
        <v>24</v>
      </c>
      <c r="J5" s="59">
        <f>Weights!J30</f>
        <v>23</v>
      </c>
      <c r="K5" s="59">
        <f>Weights!K30</f>
        <v>1</v>
      </c>
      <c r="L5" s="59">
        <f>Weights!L30</f>
        <v>0</v>
      </c>
    </row>
    <row r="6" spans="1:12" ht="18" customHeight="1" thickBot="1" x14ac:dyDescent="0.3">
      <c r="A6" s="136">
        <v>7</v>
      </c>
      <c r="B6" s="56" t="str">
        <f>'SB1'!A9</f>
        <v>Phil Mckay</v>
      </c>
      <c r="C6" s="56" t="str">
        <f>'SB1'!B9</f>
        <v>Isis B</v>
      </c>
      <c r="D6" s="57">
        <f>'SB1'!C9</f>
        <v>5</v>
      </c>
      <c r="E6" s="57">
        <f>Clan!C10</f>
        <v>4</v>
      </c>
      <c r="F6" s="57">
        <f>Lech1!C10</f>
        <v>5</v>
      </c>
      <c r="G6" s="57">
        <f>'Rad1'!C10</f>
        <v>6</v>
      </c>
      <c r="H6" s="57">
        <f>Pew!C10</f>
        <v>2</v>
      </c>
      <c r="I6" s="58">
        <f>SUM(D6:H6)</f>
        <v>22</v>
      </c>
      <c r="J6" s="59">
        <f>Weights!J10</f>
        <v>8</v>
      </c>
      <c r="K6" s="59">
        <f>Weights!K10</f>
        <v>11</v>
      </c>
      <c r="L6" s="59">
        <f>Weights!L10</f>
        <v>0</v>
      </c>
    </row>
    <row r="7" spans="1:12" ht="18" customHeight="1" thickBot="1" x14ac:dyDescent="0.3">
      <c r="A7" s="136">
        <v>5</v>
      </c>
      <c r="B7" s="56" t="str">
        <f>Clan!A21</f>
        <v>Ralph Hillier</v>
      </c>
      <c r="C7" s="56" t="str">
        <f>Clan!B21</f>
        <v>House Of Angling</v>
      </c>
      <c r="D7" s="60">
        <v>0</v>
      </c>
      <c r="E7" s="57">
        <f>Clan!C21</f>
        <v>4</v>
      </c>
      <c r="F7" s="57">
        <f>Lech1!C21</f>
        <v>6</v>
      </c>
      <c r="G7" s="57">
        <f>'Rad1'!C24</f>
        <v>6</v>
      </c>
      <c r="H7" s="57">
        <f>Pew!C23</f>
        <v>6</v>
      </c>
      <c r="I7" s="58">
        <f>SUM(E7:H7)</f>
        <v>22</v>
      </c>
      <c r="J7" s="59">
        <f>Weights!J26</f>
        <v>31</v>
      </c>
      <c r="K7" s="59">
        <f>Weights!K26</f>
        <v>11</v>
      </c>
      <c r="L7" s="59">
        <f>Weights!L26</f>
        <v>0</v>
      </c>
    </row>
    <row r="8" spans="1:12" ht="18" customHeight="1" thickBot="1" x14ac:dyDescent="0.3">
      <c r="A8" s="136">
        <v>6</v>
      </c>
      <c r="B8" s="56" t="str">
        <f>'SB1'!A23</f>
        <v>G Didcock</v>
      </c>
      <c r="C8" s="56" t="str">
        <f>'SB1'!B23</f>
        <v>Radcot</v>
      </c>
      <c r="D8" s="57">
        <f>'SB1'!C23</f>
        <v>2</v>
      </c>
      <c r="E8" s="57">
        <f>Clan!C27</f>
        <v>5</v>
      </c>
      <c r="F8" s="57">
        <f>Lech1!C27</f>
        <v>6</v>
      </c>
      <c r="G8" s="57">
        <f>'Rad1'!C30</f>
        <v>3</v>
      </c>
      <c r="H8" s="57">
        <f>Pew!C30</f>
        <v>6</v>
      </c>
      <c r="I8" s="58">
        <f>SUM(D8:H8)</f>
        <v>22</v>
      </c>
      <c r="J8" s="59">
        <f>Weights!J33</f>
        <v>9</v>
      </c>
      <c r="K8" s="59">
        <f>Weights!K33</f>
        <v>14</v>
      </c>
      <c r="L8" s="59">
        <f>Weights!L33</f>
        <v>0</v>
      </c>
    </row>
    <row r="9" spans="1:12" ht="18" customHeight="1" thickBot="1" x14ac:dyDescent="0.3">
      <c r="A9" s="136">
        <v>8</v>
      </c>
      <c r="B9" s="56" t="str">
        <f>'SB1'!A36</f>
        <v>S.Burden</v>
      </c>
      <c r="C9" s="56" t="str">
        <f>'SB1'!B36</f>
        <v>Pewsey 2</v>
      </c>
      <c r="D9" s="57">
        <f>'SB1'!C36</f>
        <v>3</v>
      </c>
      <c r="E9" s="57">
        <f>Clan!C42</f>
        <v>6</v>
      </c>
      <c r="F9" s="57">
        <f>Lech1!C42</f>
        <v>4</v>
      </c>
      <c r="G9" s="57">
        <f>'Rad1'!C45</f>
        <v>4</v>
      </c>
      <c r="H9" s="57">
        <f>Pew!C45</f>
        <v>4</v>
      </c>
      <c r="I9" s="58">
        <f>SUM(D9:H9)</f>
        <v>21</v>
      </c>
      <c r="J9" s="59">
        <f>Weights!J48</f>
        <v>10</v>
      </c>
      <c r="K9" s="59">
        <f>Weights!K48</f>
        <v>3</v>
      </c>
      <c r="L9" s="59">
        <f>Weights!L48</f>
        <v>8</v>
      </c>
    </row>
    <row r="10" spans="1:12" ht="18" customHeight="1" thickBot="1" x14ac:dyDescent="0.3">
      <c r="A10" s="136">
        <v>10</v>
      </c>
      <c r="B10" s="56" t="str">
        <f>'SB1'!A16</f>
        <v>Elvis</v>
      </c>
      <c r="C10" s="56" t="str">
        <f>'SB1'!B16</f>
        <v>House Of Angling</v>
      </c>
      <c r="D10" s="57">
        <f>'SB1'!C16</f>
        <v>6</v>
      </c>
      <c r="E10" s="57">
        <f>Clan!C18</f>
        <v>2</v>
      </c>
      <c r="F10" s="57">
        <f>Lech1!C18</f>
        <v>6</v>
      </c>
      <c r="G10" s="57">
        <f>'Rad1'!C19</f>
        <v>3</v>
      </c>
      <c r="H10" s="57">
        <f>Pew!C20</f>
        <v>3</v>
      </c>
      <c r="I10" s="58">
        <f>SUM(D10:H10)</f>
        <v>20</v>
      </c>
      <c r="J10" s="59">
        <f>Weights!J21</f>
        <v>24</v>
      </c>
      <c r="K10" s="59">
        <f>Weights!K21</f>
        <v>13</v>
      </c>
      <c r="L10" s="59">
        <f>Weights!L21</f>
        <v>8</v>
      </c>
    </row>
    <row r="11" spans="1:12" ht="18" customHeight="1" thickBot="1" x14ac:dyDescent="0.3">
      <c r="A11" s="136">
        <v>11</v>
      </c>
      <c r="B11" s="56" t="str">
        <f>'SB1'!A20</f>
        <v>Brian Ballard</v>
      </c>
      <c r="C11" s="56" t="str">
        <f>'SB1'!B20</f>
        <v>Radcot</v>
      </c>
      <c r="D11" s="57">
        <f>'SB1'!C20</f>
        <v>5</v>
      </c>
      <c r="E11" s="57">
        <f>Clan!C23</f>
        <v>6</v>
      </c>
      <c r="F11" s="57">
        <f>Lech1!C23</f>
        <v>2</v>
      </c>
      <c r="G11" s="57">
        <f>'Rad1'!C26</f>
        <v>4</v>
      </c>
      <c r="H11" s="57">
        <f>Pew!C26</f>
        <v>3</v>
      </c>
      <c r="I11" s="58">
        <f>SUM(D11:H11)</f>
        <v>20</v>
      </c>
      <c r="J11" s="59">
        <f>Weights!J29</f>
        <v>18</v>
      </c>
      <c r="K11" s="59">
        <f>Weights!K29</f>
        <v>3</v>
      </c>
      <c r="L11" s="59">
        <f>Weights!L29</f>
        <v>0</v>
      </c>
    </row>
    <row r="12" spans="1:12" ht="18" customHeight="1" thickBot="1" x14ac:dyDescent="0.3">
      <c r="A12" s="136">
        <v>9</v>
      </c>
      <c r="B12" s="56" t="str">
        <f>Clan!A25</f>
        <v>Mark Taylor</v>
      </c>
      <c r="C12" s="56" t="str">
        <f>Clan!B25</f>
        <v>Radcot</v>
      </c>
      <c r="D12" s="60">
        <v>0</v>
      </c>
      <c r="E12" s="57">
        <f>Clan!C25</f>
        <v>5</v>
      </c>
      <c r="F12" s="57">
        <f>Lech1!C25</f>
        <v>5</v>
      </c>
      <c r="G12" s="57">
        <f>'Rad1'!C28</f>
        <v>5</v>
      </c>
      <c r="H12" s="57">
        <f>Pew!C28</f>
        <v>5</v>
      </c>
      <c r="I12" s="58">
        <f>SUM(E12:H12)</f>
        <v>20</v>
      </c>
      <c r="J12" s="59">
        <f>Weights!J31</f>
        <v>20</v>
      </c>
      <c r="K12" s="59">
        <f>Weights!K31</f>
        <v>6</v>
      </c>
      <c r="L12" s="59">
        <f>Weights!L31</f>
        <v>0</v>
      </c>
    </row>
    <row r="13" spans="1:12" ht="18" customHeight="1" thickBot="1" x14ac:dyDescent="0.3">
      <c r="A13" s="136">
        <v>12</v>
      </c>
      <c r="B13" s="56" t="str">
        <f>'SB1'!A27</f>
        <v>Bryan jackson</v>
      </c>
      <c r="C13" s="56" t="str">
        <f>'SB1'!B27</f>
        <v>Pewsey 1</v>
      </c>
      <c r="D13" s="57">
        <f>'SB1'!C27</f>
        <v>3</v>
      </c>
      <c r="E13" s="57">
        <f>Clan!C31</f>
        <v>5</v>
      </c>
      <c r="F13" s="57">
        <f>Lech1!C31</f>
        <v>4</v>
      </c>
      <c r="G13" s="57">
        <f>'Rad1'!C34</f>
        <v>5</v>
      </c>
      <c r="H13" s="57">
        <f>Pew!C34</f>
        <v>2</v>
      </c>
      <c r="I13" s="58">
        <f>SUM(D13:H13)</f>
        <v>19</v>
      </c>
      <c r="J13" s="59">
        <f>Weights!J37</f>
        <v>10</v>
      </c>
      <c r="K13" s="59">
        <f>Weights!K37</f>
        <v>10</v>
      </c>
      <c r="L13" s="59">
        <f>Weights!L37</f>
        <v>0</v>
      </c>
    </row>
    <row r="14" spans="1:12" ht="18" customHeight="1" thickBot="1" x14ac:dyDescent="0.3">
      <c r="A14" s="136">
        <v>13</v>
      </c>
      <c r="B14" s="56" t="str">
        <f>'SB1'!A4</f>
        <v>Paul Rice</v>
      </c>
      <c r="C14" s="56" t="str">
        <f>'SB1'!B4</f>
        <v>Isis A</v>
      </c>
      <c r="D14" s="57">
        <f>'SB1'!C4</f>
        <v>4</v>
      </c>
      <c r="E14" s="57">
        <f>Clan!C4</f>
        <v>6</v>
      </c>
      <c r="F14" s="57">
        <f>Lech1!C4</f>
        <v>3</v>
      </c>
      <c r="G14" s="57">
        <f>'Rad1'!C4</f>
        <v>4</v>
      </c>
      <c r="H14" s="57">
        <f>Pew!C4</f>
        <v>1</v>
      </c>
      <c r="I14" s="58">
        <f>SUM(D14:H14)</f>
        <v>18</v>
      </c>
      <c r="J14" s="59">
        <f>Weights!J4</f>
        <v>19</v>
      </c>
      <c r="K14" s="59">
        <f>Weights!K4</f>
        <v>6</v>
      </c>
      <c r="L14" s="59">
        <f>Weights!L4</f>
        <v>0</v>
      </c>
    </row>
    <row r="15" spans="1:12" ht="18" customHeight="1" thickBot="1" x14ac:dyDescent="0.3">
      <c r="A15" s="136">
        <v>14</v>
      </c>
      <c r="B15" s="56" t="str">
        <f>'SB1'!A7</f>
        <v>Len Baldwin</v>
      </c>
      <c r="C15" s="56" t="str">
        <f>'SB1'!B7</f>
        <v>Isis A</v>
      </c>
      <c r="D15" s="57">
        <f>'SB1'!C7</f>
        <v>5</v>
      </c>
      <c r="E15" s="57">
        <f>Clan!C8</f>
        <v>6</v>
      </c>
      <c r="F15" s="57">
        <f>Lech1!C8</f>
        <v>5</v>
      </c>
      <c r="G15" s="57">
        <f>'Rad1'!C8</f>
        <v>0</v>
      </c>
      <c r="H15" s="57">
        <f>Pew!C8</f>
        <v>2</v>
      </c>
      <c r="I15" s="58">
        <f>SUM(D15:H15)</f>
        <v>18</v>
      </c>
      <c r="J15" s="59">
        <f>Weights!J8</f>
        <v>15</v>
      </c>
      <c r="K15" s="59">
        <f>Weights!K8</f>
        <v>1</v>
      </c>
      <c r="L15" s="59">
        <f>Weights!L8</f>
        <v>8</v>
      </c>
    </row>
    <row r="16" spans="1:12" ht="18" customHeight="1" thickBot="1" x14ac:dyDescent="0.3">
      <c r="A16" s="136">
        <v>15</v>
      </c>
      <c r="B16" s="56" t="str">
        <f>'SB1'!A2</f>
        <v>Nigel Russell</v>
      </c>
      <c r="C16" s="56" t="str">
        <f>'SB1'!B2</f>
        <v>Isis A</v>
      </c>
      <c r="D16" s="57">
        <f>'SB1'!C2</f>
        <v>6</v>
      </c>
      <c r="E16" s="57">
        <f>Clan!C2</f>
        <v>6</v>
      </c>
      <c r="F16" s="61">
        <f>Lech1!C2</f>
        <v>0</v>
      </c>
      <c r="G16" s="57">
        <f>'Rad1'!C2</f>
        <v>2</v>
      </c>
      <c r="H16" s="57">
        <f>Pew!C2</f>
        <v>4</v>
      </c>
      <c r="I16" s="58">
        <f>SUM(D16:H16)</f>
        <v>18</v>
      </c>
      <c r="J16" s="59">
        <f>Weights!J2</f>
        <v>14</v>
      </c>
      <c r="K16" s="59">
        <f>Weights!K2</f>
        <v>1</v>
      </c>
      <c r="L16" s="59">
        <f>Weights!L2</f>
        <v>8</v>
      </c>
    </row>
    <row r="17" spans="1:12" ht="18" customHeight="1" thickBot="1" x14ac:dyDescent="0.3">
      <c r="A17" s="136">
        <v>16</v>
      </c>
      <c r="B17" s="56" t="str">
        <f>'SB1'!A30</f>
        <v>Mark Russ</v>
      </c>
      <c r="C17" s="56" t="str">
        <f>'SB1'!B30</f>
        <v>Pewsey 1</v>
      </c>
      <c r="D17" s="57">
        <f>'SB1'!C30</f>
        <v>5</v>
      </c>
      <c r="E17" s="57">
        <f>Clan!C35</f>
        <v>4</v>
      </c>
      <c r="F17" s="57">
        <f>Lech1!C35</f>
        <v>4</v>
      </c>
      <c r="G17" s="61">
        <f>'Rad1'!C38</f>
        <v>0</v>
      </c>
      <c r="H17" s="57">
        <f>Pew!C38</f>
        <v>5</v>
      </c>
      <c r="I17" s="58">
        <f>SUM(D17:H17)</f>
        <v>18</v>
      </c>
      <c r="J17" s="59">
        <f>Weights!J41</f>
        <v>11</v>
      </c>
      <c r="K17" s="59">
        <f>Weights!K41</f>
        <v>13</v>
      </c>
      <c r="L17" s="59">
        <f>Weights!L41</f>
        <v>8</v>
      </c>
    </row>
    <row r="18" spans="1:12" ht="18" customHeight="1" thickBot="1" x14ac:dyDescent="0.3">
      <c r="A18" s="136">
        <v>18</v>
      </c>
      <c r="B18" s="56" t="str">
        <f>'SB1'!A6</f>
        <v>Peter Gilbert</v>
      </c>
      <c r="C18" s="56" t="str">
        <f>'SB1'!B6</f>
        <v>Isis A</v>
      </c>
      <c r="D18" s="57">
        <f>'SB1'!C6</f>
        <v>6</v>
      </c>
      <c r="E18" s="57">
        <f>Clan!C7</f>
        <v>4</v>
      </c>
      <c r="F18" s="57">
        <f>Lech1!C7</f>
        <v>2</v>
      </c>
      <c r="G18" s="57">
        <f>'Rad1'!C7</f>
        <v>3</v>
      </c>
      <c r="H18" s="57">
        <f>Pew!C7</f>
        <v>2</v>
      </c>
      <c r="I18" s="58">
        <f>SUM(D18:H18)</f>
        <v>17</v>
      </c>
      <c r="J18" s="59">
        <f>Weights!J7</f>
        <v>15</v>
      </c>
      <c r="K18" s="59">
        <f>Weights!K7</f>
        <v>5</v>
      </c>
      <c r="L18" s="59">
        <f>Weights!L7</f>
        <v>0</v>
      </c>
    </row>
    <row r="19" spans="1:12" ht="18" customHeight="1" thickBot="1" x14ac:dyDescent="0.3">
      <c r="A19" s="136">
        <v>17</v>
      </c>
      <c r="B19" s="56" t="str">
        <f>'SB1'!A34</f>
        <v>Colin Weston</v>
      </c>
      <c r="C19" s="56" t="str">
        <f>'SB1'!B34</f>
        <v>Pewsey 2</v>
      </c>
      <c r="D19" s="57">
        <f>'SB1'!C34</f>
        <v>2</v>
      </c>
      <c r="E19" s="57">
        <f>Clan!C40</f>
        <v>1</v>
      </c>
      <c r="F19" s="57">
        <f>Lech1!C40</f>
        <v>3</v>
      </c>
      <c r="G19" s="57">
        <f>'Rad1'!C43</f>
        <v>5</v>
      </c>
      <c r="H19" s="57">
        <f>Pew!C43</f>
        <v>6</v>
      </c>
      <c r="I19" s="58">
        <f>SUM(D19:H19)</f>
        <v>17</v>
      </c>
      <c r="J19" s="59">
        <f>Weights!J46</f>
        <v>18</v>
      </c>
      <c r="K19" s="59">
        <f>Weights!K46</f>
        <v>13</v>
      </c>
      <c r="L19" s="59">
        <f>Weights!L46</f>
        <v>8</v>
      </c>
    </row>
    <row r="20" spans="1:12" ht="18" customHeight="1" thickBot="1" x14ac:dyDescent="0.3">
      <c r="A20" s="136">
        <v>20</v>
      </c>
      <c r="B20" s="56" t="str">
        <f>Clan!A5</f>
        <v>Trevor Bradley</v>
      </c>
      <c r="C20" s="56" t="str">
        <f>Clan!B5</f>
        <v>Isis A</v>
      </c>
      <c r="D20" s="60">
        <v>0</v>
      </c>
      <c r="E20" s="57">
        <f>Clan!C5</f>
        <v>5</v>
      </c>
      <c r="F20" s="57">
        <f>Lech1!C5</f>
        <v>5</v>
      </c>
      <c r="G20" s="57">
        <f>'Rad1'!C5</f>
        <v>6</v>
      </c>
      <c r="H20" s="61">
        <f>Pew!C5</f>
        <v>0</v>
      </c>
      <c r="I20" s="58">
        <f>SUM(E20:H20)</f>
        <v>16</v>
      </c>
      <c r="J20" s="59">
        <f>Weights!J5</f>
        <v>13</v>
      </c>
      <c r="K20" s="59">
        <f>Weights!K5</f>
        <v>4</v>
      </c>
      <c r="L20" s="59">
        <f>Weights!L5</f>
        <v>8</v>
      </c>
    </row>
    <row r="21" spans="1:12" ht="18" customHeight="1" thickBot="1" x14ac:dyDescent="0.3">
      <c r="A21" s="136">
        <v>19</v>
      </c>
      <c r="B21" s="56" t="str">
        <f>'SB1'!A25</f>
        <v>KiethTaylor</v>
      </c>
      <c r="C21" s="56" t="str">
        <f>'SB1'!B25</f>
        <v>Radcot</v>
      </c>
      <c r="D21" s="57">
        <f>'SB1'!C25</f>
        <v>5</v>
      </c>
      <c r="E21" s="57">
        <f>Clan!C29</f>
        <v>4</v>
      </c>
      <c r="F21" s="57">
        <f>Lech1!C29</f>
        <v>2</v>
      </c>
      <c r="G21" s="57">
        <f>'Rad1'!C32</f>
        <v>2</v>
      </c>
      <c r="H21" s="57">
        <f>Pew!C32</f>
        <v>3</v>
      </c>
      <c r="I21" s="58">
        <f>SUM(D21:H21)</f>
        <v>16</v>
      </c>
      <c r="J21" s="59">
        <f>Weights!J35</f>
        <v>16</v>
      </c>
      <c r="K21" s="59">
        <f>Weights!K35</f>
        <v>14</v>
      </c>
      <c r="L21" s="59">
        <f>Weights!L35</f>
        <v>0</v>
      </c>
    </row>
    <row r="22" spans="1:12" ht="18" customHeight="1" thickBot="1" x14ac:dyDescent="0.3">
      <c r="A22" s="136">
        <v>22</v>
      </c>
      <c r="B22" s="56" t="str">
        <f>'SB1'!A24</f>
        <v>Frank Humphreys</v>
      </c>
      <c r="C22" s="56" t="str">
        <f>'SB1'!B24</f>
        <v>Radcot</v>
      </c>
      <c r="D22" s="57">
        <f>'SB1'!C24</f>
        <v>4</v>
      </c>
      <c r="E22" s="57">
        <f>Clan!C28</f>
        <v>4</v>
      </c>
      <c r="F22" s="57">
        <f>Lech1!C28</f>
        <v>3</v>
      </c>
      <c r="G22" s="57">
        <f>'Rad1'!C31</f>
        <v>2</v>
      </c>
      <c r="H22" s="57">
        <f>Pew!C31</f>
        <v>3</v>
      </c>
      <c r="I22" s="58">
        <f>SUM(D22:H22)</f>
        <v>16</v>
      </c>
      <c r="J22" s="59">
        <f>Weights!J34</f>
        <v>9</v>
      </c>
      <c r="K22" s="59">
        <f>Weights!K34</f>
        <v>4</v>
      </c>
      <c r="L22" s="59">
        <f>Weights!L34</f>
        <v>8</v>
      </c>
    </row>
    <row r="23" spans="1:12" ht="18" customHeight="1" thickBot="1" x14ac:dyDescent="0.3">
      <c r="A23" s="136">
        <v>21</v>
      </c>
      <c r="B23" s="56" t="str">
        <f>'SB1'!A28</f>
        <v>Gary Williams</v>
      </c>
      <c r="C23" s="56" t="str">
        <f>'SB1'!B28</f>
        <v>Pewsey 1</v>
      </c>
      <c r="D23" s="57">
        <f>'SB1'!C28</f>
        <v>2</v>
      </c>
      <c r="E23" s="57">
        <f>Clan!C33</f>
        <v>4</v>
      </c>
      <c r="F23" s="57">
        <f>Lech1!C33</f>
        <v>5</v>
      </c>
      <c r="G23" s="57">
        <f>'Rad1'!C36</f>
        <v>0</v>
      </c>
      <c r="H23" s="57">
        <f>Pew!C36</f>
        <v>5</v>
      </c>
      <c r="I23" s="58">
        <f>SUM(D23:H23)</f>
        <v>16</v>
      </c>
      <c r="J23" s="59">
        <f>Weights!J39</f>
        <v>10</v>
      </c>
      <c r="K23" s="59">
        <f>Weights!K39</f>
        <v>11</v>
      </c>
      <c r="L23" s="59">
        <f>Weights!L39</f>
        <v>0</v>
      </c>
    </row>
    <row r="24" spans="1:12" ht="18" customHeight="1" thickBot="1" x14ac:dyDescent="0.3">
      <c r="A24" s="136">
        <v>23</v>
      </c>
      <c r="B24" s="56" t="str">
        <f>'SB1'!A5</f>
        <v>Fred Parker</v>
      </c>
      <c r="C24" s="56" t="str">
        <f>'SB1'!B5</f>
        <v>Isis A</v>
      </c>
      <c r="D24" s="57">
        <f>'SB1'!C5</f>
        <v>4</v>
      </c>
      <c r="E24" s="61">
        <f>Clan!C6</f>
        <v>0</v>
      </c>
      <c r="F24" s="57">
        <f>Lech1!C6</f>
        <v>3</v>
      </c>
      <c r="G24" s="57">
        <f>'Rad1'!C13</f>
        <v>4</v>
      </c>
      <c r="H24" s="57">
        <f>Pew!C6</f>
        <v>4</v>
      </c>
      <c r="I24" s="58">
        <f>SUM(D24:H24)</f>
        <v>15</v>
      </c>
      <c r="J24" s="59">
        <f>Weights!J13</f>
        <v>11</v>
      </c>
      <c r="K24" s="59">
        <f>Weights!K13</f>
        <v>10</v>
      </c>
      <c r="L24" s="59">
        <f>Weights!L13</f>
        <v>0</v>
      </c>
    </row>
    <row r="25" spans="1:12" ht="18" customHeight="1" thickBot="1" x14ac:dyDescent="0.3">
      <c r="A25" s="136">
        <v>24</v>
      </c>
      <c r="B25" s="56" t="str">
        <f>'SB1'!A26</f>
        <v>Chris Rushton</v>
      </c>
      <c r="C25" s="56" t="str">
        <f>'SB1'!B26</f>
        <v>Pewsey 1</v>
      </c>
      <c r="D25" s="57">
        <f>'SB1'!C26</f>
        <v>5</v>
      </c>
      <c r="E25" s="57">
        <f>Clan!C30</f>
        <v>2</v>
      </c>
      <c r="F25" s="57">
        <f>Lech1!C30</f>
        <v>2</v>
      </c>
      <c r="G25" s="57">
        <f>'Rad1'!C33</f>
        <v>4</v>
      </c>
      <c r="H25" s="57">
        <f>Pew!C33</f>
        <v>1</v>
      </c>
      <c r="I25" s="58">
        <f>SUM(D25:H25)</f>
        <v>14</v>
      </c>
      <c r="J25" s="59">
        <f>Weights!J36</f>
        <v>15</v>
      </c>
      <c r="K25" s="59">
        <f>Weights!K36</f>
        <v>7</v>
      </c>
      <c r="L25" s="59">
        <f>Weights!L36</f>
        <v>0</v>
      </c>
    </row>
    <row r="26" spans="1:12" ht="18" customHeight="1" thickBot="1" x14ac:dyDescent="0.3">
      <c r="A26" s="136">
        <v>25</v>
      </c>
      <c r="B26" s="56" t="str">
        <f>'SB1'!A37</f>
        <v>Nick Worters</v>
      </c>
      <c r="C26" s="56" t="str">
        <f>'SB1'!B37</f>
        <v>Pewsey 2</v>
      </c>
      <c r="D26" s="57">
        <f>'SB1'!C37</f>
        <v>2</v>
      </c>
      <c r="E26" s="57">
        <f>Clan!C43</f>
        <v>3</v>
      </c>
      <c r="F26" s="57">
        <f>Lech1!C43</f>
        <v>3</v>
      </c>
      <c r="G26" s="57">
        <f>'Rad1'!C46</f>
        <v>2</v>
      </c>
      <c r="H26" s="57">
        <f>Pew!C46</f>
        <v>4</v>
      </c>
      <c r="I26" s="58">
        <f>SUM(D26:H26)</f>
        <v>14</v>
      </c>
      <c r="J26" s="59">
        <f>Weights!J49</f>
        <v>13</v>
      </c>
      <c r="K26" s="59">
        <f>Weights!K49</f>
        <v>15</v>
      </c>
      <c r="L26" s="59">
        <f>Weights!L49</f>
        <v>0</v>
      </c>
    </row>
    <row r="27" spans="1:12" ht="18" customHeight="1" thickBot="1" x14ac:dyDescent="0.3">
      <c r="A27" s="136">
        <v>26</v>
      </c>
      <c r="B27" s="56" t="str">
        <f>'SB1'!A3</f>
        <v>Gary Davis</v>
      </c>
      <c r="C27" s="56" t="str">
        <f>'SB1'!B3</f>
        <v>Isis A</v>
      </c>
      <c r="D27" s="57">
        <f>'SB1'!C3</f>
        <v>4</v>
      </c>
      <c r="E27" s="57">
        <f>Clan!C3</f>
        <v>1</v>
      </c>
      <c r="F27" s="57">
        <f>Lech1!C3</f>
        <v>4</v>
      </c>
      <c r="G27" s="57">
        <f>'Rad1'!C3</f>
        <v>1</v>
      </c>
      <c r="H27" s="57">
        <f>Pew!C3</f>
        <v>3</v>
      </c>
      <c r="I27" s="58">
        <f>SUM(D27:H27)</f>
        <v>13</v>
      </c>
      <c r="J27" s="59">
        <f>Weights!J3</f>
        <v>7</v>
      </c>
      <c r="K27" s="59">
        <f>Weights!K3</f>
        <v>9</v>
      </c>
      <c r="L27" s="59">
        <f>Weights!L3</f>
        <v>0</v>
      </c>
    </row>
    <row r="28" spans="1:12" ht="18" customHeight="1" thickBot="1" x14ac:dyDescent="0.3">
      <c r="A28" s="136">
        <v>27</v>
      </c>
      <c r="B28" s="56" t="str">
        <f>'SB1'!A33</f>
        <v>Leo Pocock</v>
      </c>
      <c r="C28" s="56" t="str">
        <f>'SB1'!B33</f>
        <v>Pewsey 2</v>
      </c>
      <c r="D28" s="57">
        <f>'SB1'!C33</f>
        <v>3</v>
      </c>
      <c r="E28" s="57">
        <f>Clan!C38</f>
        <v>2</v>
      </c>
      <c r="F28" s="57">
        <f>Lech1!C38</f>
        <v>2</v>
      </c>
      <c r="G28" s="57">
        <f>'Rad1'!C41</f>
        <v>3</v>
      </c>
      <c r="H28" s="57">
        <f>Pew!C41</f>
        <v>3</v>
      </c>
      <c r="I28" s="58">
        <f>SUM(D28:H28)</f>
        <v>13</v>
      </c>
      <c r="J28" s="59">
        <f>Weights!J44</f>
        <v>7</v>
      </c>
      <c r="K28" s="59">
        <f>Weights!K44</f>
        <v>8</v>
      </c>
      <c r="L28" s="59">
        <f>Weights!L44</f>
        <v>0</v>
      </c>
    </row>
    <row r="29" spans="1:12" ht="18" customHeight="1" thickBot="1" x14ac:dyDescent="0.3">
      <c r="A29" s="136">
        <v>28</v>
      </c>
      <c r="B29" s="56" t="str">
        <f>'SB1'!A12</f>
        <v>Bob Garrett</v>
      </c>
      <c r="C29" s="56" t="str">
        <f>'SB1'!B12</f>
        <v>Isis B</v>
      </c>
      <c r="D29" s="57">
        <f>'SB1'!C12</f>
        <v>1</v>
      </c>
      <c r="E29" s="57">
        <f>Clan!C14</f>
        <v>3</v>
      </c>
      <c r="F29" s="57">
        <f>Lech1!C14</f>
        <v>1</v>
      </c>
      <c r="G29" s="57">
        <f>'Rad1'!C15</f>
        <v>3</v>
      </c>
      <c r="H29" s="57">
        <f>Pew!C14</f>
        <v>5</v>
      </c>
      <c r="I29" s="58">
        <f>SUM(D29:H29)</f>
        <v>13</v>
      </c>
      <c r="J29" s="59">
        <f>Weights!J15</f>
        <v>4</v>
      </c>
      <c r="K29" s="59">
        <f>Weights!K15</f>
        <v>14</v>
      </c>
      <c r="L29" s="59">
        <f>Weights!L15</f>
        <v>0</v>
      </c>
    </row>
    <row r="30" spans="1:12" ht="18" customHeight="1" thickBot="1" x14ac:dyDescent="0.3">
      <c r="A30" s="136">
        <v>29</v>
      </c>
      <c r="B30" s="56" t="str">
        <f>'SB1'!A18</f>
        <v>Darren Reeve</v>
      </c>
      <c r="C30" s="56" t="str">
        <f>'SB1'!B18</f>
        <v>House Of Angling</v>
      </c>
      <c r="D30" s="57">
        <f>'SB1'!C18</f>
        <v>3</v>
      </c>
      <c r="E30" s="57">
        <f>Clan!C20</f>
        <v>3</v>
      </c>
      <c r="F30" s="57">
        <f>Lech1!C20</f>
        <v>6</v>
      </c>
      <c r="G30" s="61">
        <f>'Rad1'!C23</f>
        <v>0</v>
      </c>
      <c r="H30" s="61">
        <f>Pew!C22</f>
        <v>0</v>
      </c>
      <c r="I30" s="58">
        <f>SUM(D30:H30)</f>
        <v>12</v>
      </c>
      <c r="J30" s="59">
        <f>Weights!J25</f>
        <v>13</v>
      </c>
      <c r="K30" s="59">
        <f>Weights!K25</f>
        <v>1</v>
      </c>
      <c r="L30" s="59">
        <f>Weights!L25</f>
        <v>8</v>
      </c>
    </row>
    <row r="31" spans="1:12" ht="18" customHeight="1" thickBot="1" x14ac:dyDescent="0.3">
      <c r="A31" s="136">
        <v>31</v>
      </c>
      <c r="B31" s="56" t="str">
        <f>Clan!A22</f>
        <v>Wayne Franklin</v>
      </c>
      <c r="C31" s="56" t="str">
        <f>Clan!B22</f>
        <v>House Of Angling</v>
      </c>
      <c r="D31" s="60">
        <v>0</v>
      </c>
      <c r="E31" s="57">
        <f>Clan!C22</f>
        <v>1</v>
      </c>
      <c r="F31" s="57">
        <f>Lech1!C22</f>
        <v>4</v>
      </c>
      <c r="G31" s="57">
        <f>'Rad1'!C25</f>
        <v>3</v>
      </c>
      <c r="H31" s="57">
        <f>Pew!C25</f>
        <v>4</v>
      </c>
      <c r="I31" s="58">
        <f>SUM(E31:H31)</f>
        <v>12</v>
      </c>
      <c r="J31" s="59">
        <f>Weights!J28</f>
        <v>7</v>
      </c>
      <c r="K31" s="59">
        <f>Weights!K28</f>
        <v>14</v>
      </c>
      <c r="L31" s="59">
        <f>Weights!L28</f>
        <v>0</v>
      </c>
    </row>
    <row r="32" spans="1:12" ht="18" customHeight="1" thickBot="1" x14ac:dyDescent="0.3">
      <c r="A32" s="136">
        <v>30</v>
      </c>
      <c r="B32" s="56" t="str">
        <f>'SB1'!A11</f>
        <v>Eamon Byrne</v>
      </c>
      <c r="C32" s="56" t="str">
        <f>'SB1'!B11</f>
        <v>Isis B</v>
      </c>
      <c r="D32" s="57">
        <f>'SB1'!C11</f>
        <v>4</v>
      </c>
      <c r="E32" s="57">
        <f>Clan!C13</f>
        <v>2</v>
      </c>
      <c r="F32" s="57">
        <f>Lech1!C13</f>
        <v>1</v>
      </c>
      <c r="G32" s="61">
        <f>'Rad1'!C14</f>
        <v>0</v>
      </c>
      <c r="H32" s="57">
        <f>Pew!C13</f>
        <v>5</v>
      </c>
      <c r="I32" s="58">
        <f>SUM(D32:H32)</f>
        <v>12</v>
      </c>
      <c r="J32" s="59">
        <f>Weights!J14</f>
        <v>9</v>
      </c>
      <c r="K32" s="59">
        <f>Weights!K14</f>
        <v>15</v>
      </c>
      <c r="L32" s="59">
        <f>Weights!L14</f>
        <v>0</v>
      </c>
    </row>
    <row r="33" spans="1:12" ht="18" customHeight="1" thickBot="1" x14ac:dyDescent="0.3">
      <c r="A33" s="136">
        <v>32</v>
      </c>
      <c r="B33" s="56" t="str">
        <f>'Rad1'!A22</f>
        <v>Mark Kay</v>
      </c>
      <c r="C33" s="116" t="s">
        <v>52</v>
      </c>
      <c r="D33" s="61">
        <v>0</v>
      </c>
      <c r="E33" s="61">
        <v>0</v>
      </c>
      <c r="F33" s="61">
        <v>0</v>
      </c>
      <c r="G33" s="57">
        <f>'Rad1'!C22</f>
        <v>6</v>
      </c>
      <c r="H33" s="57">
        <f>Pew!C21</f>
        <v>3</v>
      </c>
      <c r="I33" s="58">
        <f>SUM(D33:H33)</f>
        <v>9</v>
      </c>
      <c r="J33" s="59">
        <f>Weights!J24</f>
        <v>2</v>
      </c>
      <c r="K33" s="59">
        <f>Weights!K24</f>
        <v>12</v>
      </c>
      <c r="L33" s="59">
        <f>Weights!L24</f>
        <v>0</v>
      </c>
    </row>
    <row r="34" spans="1:12" ht="18" customHeight="1" thickBot="1" x14ac:dyDescent="0.3">
      <c r="A34" s="136">
        <v>33</v>
      </c>
      <c r="B34" s="56" t="str">
        <f>'SB1'!A35</f>
        <v>M.Harris</v>
      </c>
      <c r="C34" s="56" t="str">
        <f>'SB1'!B35</f>
        <v>Pewsey 2</v>
      </c>
      <c r="D34" s="57">
        <f>'SB1'!C35</f>
        <v>1</v>
      </c>
      <c r="E34" s="57">
        <f>Clan!C41</f>
        <v>2</v>
      </c>
      <c r="F34" s="57">
        <f>Lech1!C41</f>
        <v>2</v>
      </c>
      <c r="G34" s="57">
        <f>'Rad1'!C44</f>
        <v>0</v>
      </c>
      <c r="H34" s="57">
        <f>Pew!C44</f>
        <v>4</v>
      </c>
      <c r="I34" s="58">
        <f>SUM(D34:H34)</f>
        <v>9</v>
      </c>
      <c r="J34" s="59">
        <f>Weights!J47</f>
        <v>2</v>
      </c>
      <c r="K34" s="59">
        <f>Weights!K47</f>
        <v>11</v>
      </c>
      <c r="L34" s="59">
        <f>Weights!L47</f>
        <v>0</v>
      </c>
    </row>
    <row r="35" spans="1:12" ht="18" customHeight="1" thickBot="1" x14ac:dyDescent="0.3">
      <c r="A35" s="136">
        <v>34</v>
      </c>
      <c r="B35" s="56" t="str">
        <f>'SB1'!A10</f>
        <v>Bruce Murtough</v>
      </c>
      <c r="C35" s="56" t="str">
        <f>'SB1'!B10</f>
        <v>Isis B</v>
      </c>
      <c r="D35" s="57">
        <f>'SB1'!C10</f>
        <v>2</v>
      </c>
      <c r="E35" s="61">
        <f>Clan!C12</f>
        <v>0</v>
      </c>
      <c r="F35" s="57">
        <f>Lech1!C12</f>
        <v>1</v>
      </c>
      <c r="G35" s="57">
        <f>'Rad1'!C12</f>
        <v>5</v>
      </c>
      <c r="H35" s="61">
        <f>Pew!C12</f>
        <v>0</v>
      </c>
      <c r="I35" s="58">
        <f>SUM(D35:H35)</f>
        <v>8</v>
      </c>
      <c r="J35" s="59">
        <f>Weights!J12</f>
        <v>7</v>
      </c>
      <c r="K35" s="59">
        <f>Weights!K12</f>
        <v>3</v>
      </c>
      <c r="L35" s="59">
        <f>Weights!L12</f>
        <v>0</v>
      </c>
    </row>
    <row r="36" spans="1:12" ht="18" customHeight="1" thickBot="1" x14ac:dyDescent="0.3">
      <c r="A36" s="136">
        <v>36</v>
      </c>
      <c r="B36" s="56" t="str">
        <f>'SB1'!A32</f>
        <v>Steve Dean</v>
      </c>
      <c r="C36" s="56" t="str">
        <f>'SB1'!B32</f>
        <v>Pewsey 2</v>
      </c>
      <c r="D36" s="57">
        <f>'SB1'!C32</f>
        <v>1</v>
      </c>
      <c r="E36" s="57">
        <f>Clan!C37</f>
        <v>3</v>
      </c>
      <c r="F36" s="57">
        <f>Lech1!C37</f>
        <v>3</v>
      </c>
      <c r="G36" s="57">
        <f>'Rad1'!C40</f>
        <v>0</v>
      </c>
      <c r="H36" s="57">
        <f>Pew!C40</f>
        <v>1</v>
      </c>
      <c r="I36" s="58">
        <f>SUM(D36:H36)</f>
        <v>8</v>
      </c>
      <c r="J36" s="59">
        <f>Weights!J43</f>
        <v>5</v>
      </c>
      <c r="K36" s="59">
        <f>Weights!K43</f>
        <v>8</v>
      </c>
      <c r="L36" s="59">
        <f>Weights!L43</f>
        <v>8</v>
      </c>
    </row>
    <row r="37" spans="1:12" ht="18" customHeight="1" thickBot="1" x14ac:dyDescent="0.3">
      <c r="A37" s="136">
        <v>35</v>
      </c>
      <c r="B37" s="56" t="str">
        <f>'SB1'!A17</f>
        <v>Gregg Bayliss</v>
      </c>
      <c r="C37" s="56" t="str">
        <f>'SB1'!B17</f>
        <v>House Of Angling</v>
      </c>
      <c r="D37" s="57">
        <f>'SB1'!C17</f>
        <v>3</v>
      </c>
      <c r="E37" s="57">
        <f>Clan!C19</f>
        <v>1</v>
      </c>
      <c r="F37" s="57">
        <f>Lech1!C19</f>
        <v>1</v>
      </c>
      <c r="G37" s="61">
        <f>'Rad1'!C20</f>
        <v>0</v>
      </c>
      <c r="H37" s="57">
        <f>Pew!C21</f>
        <v>3</v>
      </c>
      <c r="I37" s="58">
        <f>SUM(D37:H37)</f>
        <v>8</v>
      </c>
      <c r="J37" s="59">
        <f>Weights!J22</f>
        <v>5</v>
      </c>
      <c r="K37" s="59">
        <f>Weights!K22</f>
        <v>9</v>
      </c>
      <c r="L37" s="59">
        <f>Weights!L22</f>
        <v>0</v>
      </c>
    </row>
    <row r="38" spans="1:12" ht="18" customHeight="1" thickBot="1" x14ac:dyDescent="0.3">
      <c r="A38" s="136">
        <v>37</v>
      </c>
      <c r="B38" s="56" t="str">
        <f>'SB1'!A13</f>
        <v>Rod Garrett</v>
      </c>
      <c r="C38" s="56" t="str">
        <f>'SB1'!B13</f>
        <v>Isis B</v>
      </c>
      <c r="D38" s="57">
        <f>'SB1'!C13</f>
        <v>2</v>
      </c>
      <c r="E38" s="57">
        <f>Clan!C15</f>
        <v>1</v>
      </c>
      <c r="F38" s="57">
        <f>Lech1!C15</f>
        <v>1</v>
      </c>
      <c r="G38" s="57">
        <f>'Rad1'!C16</f>
        <v>1</v>
      </c>
      <c r="H38" s="57">
        <f>Pew!C15</f>
        <v>0</v>
      </c>
      <c r="I38" s="58">
        <f>SUM(D38:H38)</f>
        <v>5</v>
      </c>
      <c r="J38" s="59">
        <f>Weights!J16</f>
        <v>2</v>
      </c>
      <c r="K38" s="59">
        <f>Weights!K16</f>
        <v>1</v>
      </c>
      <c r="L38" s="59">
        <f>Weights!L16</f>
        <v>8</v>
      </c>
    </row>
    <row r="39" spans="1:12" ht="18" customHeight="1" thickBot="1" x14ac:dyDescent="0.3">
      <c r="A39" s="136">
        <v>38</v>
      </c>
      <c r="B39" s="56" t="str">
        <f>'Rad1'!A21</f>
        <v>Phil B</v>
      </c>
      <c r="C39" s="56" t="str">
        <f>'Rad1'!B21</f>
        <v>House Of Angling</v>
      </c>
      <c r="D39" s="61">
        <v>0</v>
      </c>
      <c r="E39" s="61">
        <v>0</v>
      </c>
      <c r="F39" s="61">
        <v>0</v>
      </c>
      <c r="G39" s="57">
        <f>'Rad1'!C21</f>
        <v>2</v>
      </c>
      <c r="H39" s="57">
        <f>Pew!C20</f>
        <v>3</v>
      </c>
      <c r="I39" s="58">
        <f>SUM(D39:H39)</f>
        <v>5</v>
      </c>
      <c r="J39" s="59">
        <f>Weights!J23</f>
        <v>0</v>
      </c>
      <c r="K39" s="59">
        <f>Weights!K23</f>
        <v>2</v>
      </c>
      <c r="L39" s="59">
        <f>Weights!L23</f>
        <v>8</v>
      </c>
    </row>
    <row r="40" spans="1:12" ht="18" customHeight="1" thickBot="1" x14ac:dyDescent="0.3">
      <c r="A40" s="136">
        <v>39</v>
      </c>
      <c r="B40" s="56" t="str">
        <f>'Rad1'!A35</f>
        <v>Alan Gibbs</v>
      </c>
      <c r="C40" s="116" t="s">
        <v>19</v>
      </c>
      <c r="D40" s="61">
        <v>0</v>
      </c>
      <c r="E40" s="61">
        <v>0</v>
      </c>
      <c r="F40" s="61">
        <v>0</v>
      </c>
      <c r="G40" s="57">
        <f>'Rad1'!C35</f>
        <v>4</v>
      </c>
      <c r="H40" s="61">
        <v>0</v>
      </c>
      <c r="I40" s="58">
        <f>SUM(D40:H40)</f>
        <v>4</v>
      </c>
      <c r="J40" s="59">
        <f>Weights!J38</f>
        <v>0</v>
      </c>
      <c r="K40" s="59">
        <f>Weights!K38</f>
        <v>6</v>
      </c>
      <c r="L40" s="59">
        <f>Weights!L38</f>
        <v>0</v>
      </c>
    </row>
    <row r="41" spans="1:12" ht="18" customHeight="1" thickBot="1" x14ac:dyDescent="0.3">
      <c r="A41" s="136">
        <v>40</v>
      </c>
      <c r="B41" s="56" t="str">
        <f>'SB1'!A8</f>
        <v>Steve Bull</v>
      </c>
      <c r="C41" s="56" t="str">
        <f>'SB1'!B8</f>
        <v>Isis B</v>
      </c>
      <c r="D41" s="57">
        <f>'SB1'!C8</f>
        <v>1</v>
      </c>
      <c r="E41" s="57">
        <f>Clan!C9</f>
        <v>2</v>
      </c>
      <c r="F41" s="57">
        <f>Lech1!C9</f>
        <v>0</v>
      </c>
      <c r="G41" s="57">
        <f>'Rad1'!C9</f>
        <v>0</v>
      </c>
      <c r="H41" s="61">
        <f>Pew!C9</f>
        <v>0</v>
      </c>
      <c r="I41" s="58">
        <f>SUM(D41:H41)</f>
        <v>3</v>
      </c>
      <c r="J41" s="59">
        <f>Weights!J9</f>
        <v>3</v>
      </c>
      <c r="K41" s="59">
        <f>Weights!K9</f>
        <v>5</v>
      </c>
      <c r="L41" s="59">
        <f>Weights!L9</f>
        <v>0</v>
      </c>
    </row>
    <row r="42" spans="1:12" ht="18" customHeight="1" thickBot="1" x14ac:dyDescent="0.3">
      <c r="A42" s="136">
        <v>41</v>
      </c>
      <c r="B42" s="56" t="str">
        <f>'SB1'!A22</f>
        <v>John Swann</v>
      </c>
      <c r="C42" s="56" t="str">
        <f>'SB1'!B22</f>
        <v>Radcot</v>
      </c>
      <c r="D42" s="57">
        <f>'SB1'!C22</f>
        <v>3</v>
      </c>
      <c r="E42" s="61">
        <f>Clan!C26</f>
        <v>0</v>
      </c>
      <c r="F42" s="61">
        <f>Lech1!C26</f>
        <v>0</v>
      </c>
      <c r="G42" s="61">
        <f>'Rad1'!C29</f>
        <v>0</v>
      </c>
      <c r="H42" s="61">
        <f>Pew!C29</f>
        <v>0</v>
      </c>
      <c r="I42" s="58">
        <f>SUM(D42:H42)</f>
        <v>3</v>
      </c>
      <c r="J42" s="59">
        <f>Weights!J32</f>
        <v>1</v>
      </c>
      <c r="K42" s="59">
        <f>Weights!K32</f>
        <v>9</v>
      </c>
      <c r="L42" s="59">
        <f>Weights!L32</f>
        <v>0</v>
      </c>
    </row>
    <row r="43" spans="1:12" ht="18.75" thickBot="1" x14ac:dyDescent="0.3">
      <c r="A43" s="136">
        <v>42</v>
      </c>
      <c r="B43" s="56" t="str">
        <f>Pew!A16</f>
        <v>Percy Hickman</v>
      </c>
      <c r="C43" s="56" t="str">
        <f>Pew!B16</f>
        <v>Isis B</v>
      </c>
      <c r="D43" s="61">
        <v>0</v>
      </c>
      <c r="E43" s="61">
        <v>0</v>
      </c>
      <c r="F43" s="61">
        <v>0</v>
      </c>
      <c r="G43" s="61">
        <v>0</v>
      </c>
      <c r="H43" s="57">
        <f>Pew!C16</f>
        <v>2</v>
      </c>
      <c r="I43" s="58">
        <f>SUM(D43:H43)</f>
        <v>2</v>
      </c>
      <c r="J43" s="59">
        <f>Weights!J18</f>
        <v>0</v>
      </c>
      <c r="K43" s="59">
        <f>Weights!K18</f>
        <v>11</v>
      </c>
      <c r="L43" s="59">
        <f>Weights!L18</f>
        <v>0</v>
      </c>
    </row>
    <row r="44" spans="1:12" ht="18.75" thickBot="1" x14ac:dyDescent="0.3">
      <c r="A44" s="136">
        <v>43</v>
      </c>
      <c r="B44" s="56" t="str">
        <f>Clan!A11</f>
        <v>Tony Leach</v>
      </c>
      <c r="C44" s="56" t="str">
        <f>Clan!B11</f>
        <v>Isis B</v>
      </c>
      <c r="D44" s="60">
        <v>0</v>
      </c>
      <c r="E44" s="57">
        <f>Clan!C11</f>
        <v>1</v>
      </c>
      <c r="F44" s="61">
        <f>Lech1!C11</f>
        <v>0</v>
      </c>
      <c r="G44" s="61">
        <f>'Rad1'!C11</f>
        <v>0</v>
      </c>
      <c r="H44" s="61">
        <f>Pew!C11</f>
        <v>0</v>
      </c>
      <c r="I44" s="58">
        <f>SUM(E44:H44)</f>
        <v>1</v>
      </c>
      <c r="J44" s="59">
        <f>Weights!J11</f>
        <v>0</v>
      </c>
      <c r="K44" s="59">
        <f>Weights!K11</f>
        <v>11</v>
      </c>
      <c r="L44" s="59">
        <f>Weights!L11</f>
        <v>0</v>
      </c>
    </row>
    <row r="45" spans="1:12" ht="18.75" thickBot="1" x14ac:dyDescent="0.3">
      <c r="A45" s="136">
        <v>44</v>
      </c>
      <c r="B45" s="56" t="str">
        <f>'SB1'!A15</f>
        <v>Alan Pickett</v>
      </c>
      <c r="C45" s="56" t="str">
        <f>'SB1'!B15</f>
        <v>House Of Angling</v>
      </c>
      <c r="D45" s="57">
        <f>'SB1'!C15</f>
        <v>1</v>
      </c>
      <c r="E45" s="61">
        <f>Clan!C17</f>
        <v>0</v>
      </c>
      <c r="F45" s="61">
        <f>Lech1!C17</f>
        <v>0</v>
      </c>
      <c r="G45" s="61">
        <f>'Rad1'!C18</f>
        <v>0</v>
      </c>
      <c r="H45" s="61">
        <f>Pew!C19</f>
        <v>0</v>
      </c>
      <c r="I45" s="58">
        <f>SUM(D45:H45)</f>
        <v>1</v>
      </c>
      <c r="J45" s="59">
        <f>Weights!J20</f>
        <v>0</v>
      </c>
      <c r="K45" s="59">
        <f>Weights!K20</f>
        <v>10</v>
      </c>
      <c r="L45" s="59">
        <f>Weights!L20</f>
        <v>0</v>
      </c>
    </row>
    <row r="46" spans="1:12" ht="18.75" thickBot="1" x14ac:dyDescent="0.3">
      <c r="A46" s="136">
        <v>45</v>
      </c>
      <c r="B46" s="56" t="str">
        <f>Pew!A17</f>
        <v>S.Ball</v>
      </c>
      <c r="C46" s="56" t="str">
        <f>Pew!B17</f>
        <v>Isis B</v>
      </c>
      <c r="D46" s="61">
        <v>0</v>
      </c>
      <c r="E46" s="61">
        <v>0</v>
      </c>
      <c r="F46" s="61">
        <v>0</v>
      </c>
      <c r="G46" s="61">
        <v>0</v>
      </c>
      <c r="H46" s="57">
        <f>Pew!C17</f>
        <v>1</v>
      </c>
      <c r="I46" s="58">
        <f>SUM(D46:H46)</f>
        <v>1</v>
      </c>
      <c r="J46" s="59">
        <f>Weights!J17</f>
        <v>0</v>
      </c>
      <c r="K46" s="59">
        <f>Weights!K17</f>
        <v>2</v>
      </c>
      <c r="L46" s="59">
        <f>Weights!L17</f>
        <v>8</v>
      </c>
    </row>
    <row r="47" spans="1:12" ht="18.75" thickBot="1" x14ac:dyDescent="0.3">
      <c r="A47" s="136">
        <v>44</v>
      </c>
      <c r="B47" s="56" t="str">
        <f>Pew!A24</f>
        <v>Chas Short</v>
      </c>
      <c r="C47" s="56" t="str">
        <f>Pew!B24</f>
        <v>House Of Angling</v>
      </c>
      <c r="D47" s="61">
        <v>0</v>
      </c>
      <c r="E47" s="61">
        <v>0</v>
      </c>
      <c r="F47" s="61">
        <v>0</v>
      </c>
      <c r="G47" s="61">
        <v>0</v>
      </c>
      <c r="H47" s="57">
        <f>Pew!C24</f>
        <v>1</v>
      </c>
      <c r="I47" s="58">
        <f>SUM(D47:H47)</f>
        <v>1</v>
      </c>
      <c r="J47" s="59">
        <f>Weights!J27</f>
        <v>0</v>
      </c>
      <c r="K47" s="59">
        <f>Weights!K27</f>
        <v>10</v>
      </c>
      <c r="L47" s="59">
        <f>Weights!L27</f>
        <v>0</v>
      </c>
    </row>
    <row r="48" spans="1:12" x14ac:dyDescent="0.25">
      <c r="B48" s="129"/>
      <c r="C48" s="130"/>
      <c r="D48" s="131"/>
      <c r="E48" s="131"/>
      <c r="F48" s="131"/>
      <c r="G48" s="131"/>
      <c r="H48" s="131"/>
      <c r="I48" s="131"/>
      <c r="J48" s="132"/>
      <c r="K48" s="132"/>
      <c r="L48" s="132"/>
    </row>
    <row r="49" spans="2:12" x14ac:dyDescent="0.25">
      <c r="B49" s="129"/>
      <c r="C49" s="130"/>
      <c r="D49" s="137"/>
      <c r="E49" s="138" t="s">
        <v>126</v>
      </c>
      <c r="F49" s="138"/>
      <c r="G49" s="138"/>
      <c r="H49" s="131"/>
      <c r="I49" s="131"/>
      <c r="J49" s="132"/>
      <c r="K49" s="132"/>
      <c r="L49" s="132"/>
    </row>
  </sheetData>
  <sortState ref="A2:L49">
    <sortCondition descending="1" ref="I1"/>
  </sortState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B14" sqref="B14"/>
    </sheetView>
  </sheetViews>
  <sheetFormatPr defaultRowHeight="12.75" x14ac:dyDescent="0.2"/>
  <cols>
    <col min="1" max="1" width="7.85546875" customWidth="1"/>
    <col min="2" max="2" width="6.42578125" customWidth="1"/>
    <col min="3" max="4" width="3.28515625" customWidth="1"/>
    <col min="5" max="5" width="6" customWidth="1"/>
    <col min="6" max="6" width="5.140625" customWidth="1"/>
    <col min="7" max="7" width="4" customWidth="1"/>
    <col min="8" max="8" width="7.42578125" customWidth="1"/>
    <col min="9" max="10" width="5" customWidth="1"/>
    <col min="11" max="11" width="4.140625" customWidth="1"/>
    <col min="12" max="13" width="4.42578125" customWidth="1"/>
    <col min="14" max="14" width="6.7109375" customWidth="1"/>
    <col min="15" max="22" width="4.85546875" customWidth="1"/>
  </cols>
  <sheetData>
    <row r="1" spans="1:19" x14ac:dyDescent="0.2">
      <c r="B1" s="31" t="s">
        <v>6</v>
      </c>
      <c r="C1" s="31"/>
      <c r="D1" s="31"/>
      <c r="E1" s="31" t="s">
        <v>10</v>
      </c>
      <c r="F1" s="31"/>
      <c r="G1" s="31"/>
      <c r="H1" s="31" t="s">
        <v>73</v>
      </c>
      <c r="I1" s="31"/>
      <c r="J1" s="31"/>
      <c r="K1" s="31" t="s">
        <v>3</v>
      </c>
      <c r="L1" s="31"/>
      <c r="M1" s="31"/>
      <c r="N1" s="31" t="s">
        <v>19</v>
      </c>
      <c r="O1" s="31"/>
      <c r="P1" s="31"/>
      <c r="Q1" s="31" t="s">
        <v>20</v>
      </c>
      <c r="S1" s="31"/>
    </row>
    <row r="2" spans="1:19" x14ac:dyDescent="0.2">
      <c r="A2" s="29" t="s">
        <v>74</v>
      </c>
      <c r="B2" s="13">
        <f>'SB1'!I7</f>
        <v>34</v>
      </c>
      <c r="C2" s="13">
        <f>'SB1'!J7</f>
        <v>1</v>
      </c>
      <c r="D2" s="13">
        <f>'SB1'!K7</f>
        <v>0</v>
      </c>
      <c r="E2" s="13">
        <f>'SB1'!I13</f>
        <v>10</v>
      </c>
      <c r="F2" s="13">
        <f>'SB1'!J13</f>
        <v>8</v>
      </c>
      <c r="G2" s="13">
        <f>'SB1'!K13</f>
        <v>0</v>
      </c>
      <c r="H2" s="13">
        <f>'SB1'!I19</f>
        <v>29</v>
      </c>
      <c r="I2" s="13">
        <f>'SB1'!J19</f>
        <v>11</v>
      </c>
      <c r="J2" s="13">
        <f>'SB1'!K19</f>
        <v>0</v>
      </c>
      <c r="K2" s="13">
        <f>'SB1'!I25</f>
        <v>25</v>
      </c>
      <c r="L2" s="13">
        <f>'SB1'!J25</f>
        <v>9</v>
      </c>
      <c r="M2" s="13">
        <f>'SB1'!K25</f>
        <v>0</v>
      </c>
      <c r="N2" s="13">
        <f>'SB1'!I31</f>
        <v>32</v>
      </c>
      <c r="O2" s="13">
        <f>'SB1'!J31</f>
        <v>7</v>
      </c>
      <c r="P2" s="13">
        <f>'SB1'!K31</f>
        <v>0</v>
      </c>
      <c r="Q2" s="13">
        <f>'SB1'!I37</f>
        <v>10</v>
      </c>
      <c r="R2" s="13">
        <f>'SB1'!J37</f>
        <v>12</v>
      </c>
      <c r="S2" s="13">
        <f>'SB1'!K37</f>
        <v>0</v>
      </c>
    </row>
    <row r="3" spans="1:19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x14ac:dyDescent="0.2">
      <c r="A4" s="29" t="s">
        <v>75</v>
      </c>
      <c r="B4" s="13">
        <f>Clan!I8</f>
        <v>30</v>
      </c>
      <c r="C4" s="13">
        <f>Clan!J8</f>
        <v>7</v>
      </c>
      <c r="D4" s="13">
        <f>Clan!K8</f>
        <v>0</v>
      </c>
      <c r="E4" s="13">
        <f>Clan!I15</f>
        <v>7</v>
      </c>
      <c r="F4" s="13">
        <f>Clan!J15</f>
        <v>10</v>
      </c>
      <c r="G4" s="13">
        <f>Clan!K15</f>
        <v>0</v>
      </c>
      <c r="H4" s="13">
        <f>Clan!I22</f>
        <v>20</v>
      </c>
      <c r="I4" s="13">
        <f>Clan!J22</f>
        <v>13</v>
      </c>
      <c r="J4" s="13">
        <f>Clan!K22</f>
        <v>8</v>
      </c>
      <c r="K4" s="13">
        <f>Clan!I29</f>
        <v>29</v>
      </c>
      <c r="L4" s="13">
        <f>Clan!J29</f>
        <v>5</v>
      </c>
      <c r="M4" s="13">
        <f>Clan!K29</f>
        <v>0</v>
      </c>
      <c r="N4" s="13">
        <f>Clan!I36</f>
        <v>26</v>
      </c>
      <c r="O4" s="13">
        <f>Clan!J36</f>
        <v>0</v>
      </c>
      <c r="P4" s="13">
        <f>Clan!K36</f>
        <v>0</v>
      </c>
      <c r="Q4" s="13">
        <f>Clan!I43</f>
        <v>14</v>
      </c>
      <c r="R4" s="13">
        <f>Clan!J43</f>
        <v>15</v>
      </c>
      <c r="S4" s="13">
        <f>Clan!K43</f>
        <v>0</v>
      </c>
    </row>
    <row r="5" spans="1:19" x14ac:dyDescent="0.2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19" x14ac:dyDescent="0.2">
      <c r="A6" s="29" t="s">
        <v>76</v>
      </c>
      <c r="B6" s="13">
        <f>Lech1!I8</f>
        <v>14</v>
      </c>
      <c r="C6" s="13">
        <f>Lech1!J8</f>
        <v>10</v>
      </c>
      <c r="D6" s="13">
        <f>Lech1!K8</f>
        <v>8</v>
      </c>
      <c r="E6" s="13">
        <f>Lech1!I15</f>
        <v>4</v>
      </c>
      <c r="F6" s="13">
        <f>Lech1!J15</f>
        <v>4</v>
      </c>
      <c r="G6" s="13">
        <f>Lech1!K15</f>
        <v>8</v>
      </c>
      <c r="H6" s="13">
        <f>Lech1!I22</f>
        <v>24</v>
      </c>
      <c r="I6" s="13">
        <f>Lech1!J22</f>
        <v>14</v>
      </c>
      <c r="J6" s="13">
        <f>Lech1!K22</f>
        <v>8</v>
      </c>
      <c r="K6" s="13">
        <f>Lech1!I29</f>
        <v>14</v>
      </c>
      <c r="L6" s="13">
        <f>Lech1!J29</f>
        <v>5</v>
      </c>
      <c r="M6" s="13">
        <f>Lech1!K29</f>
        <v>8</v>
      </c>
      <c r="N6" s="13">
        <f>Lech1!I36</f>
        <v>14</v>
      </c>
      <c r="O6" s="13">
        <f>Lech1!J36</f>
        <v>16</v>
      </c>
      <c r="P6" s="13">
        <f>Lech1!K36</f>
        <v>0</v>
      </c>
      <c r="Q6" s="13">
        <f>Lech1!I43</f>
        <v>9</v>
      </c>
      <c r="R6" s="13">
        <f>Lech1!J43</f>
        <v>10</v>
      </c>
      <c r="S6" s="13">
        <f>Lech1!K43</f>
        <v>8</v>
      </c>
    </row>
    <row r="7" spans="1:19" x14ac:dyDescent="0.2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19" x14ac:dyDescent="0.2">
      <c r="A8" s="29" t="s">
        <v>38</v>
      </c>
      <c r="B8" s="13">
        <f>'Rad1'!I8</f>
        <v>7</v>
      </c>
      <c r="C8" s="13">
        <f>'Rad1'!J8</f>
        <v>16</v>
      </c>
      <c r="D8" s="13">
        <f>'Rad1'!K8</f>
        <v>0</v>
      </c>
      <c r="E8" s="13">
        <f>'Rad1'!I16</f>
        <v>9</v>
      </c>
      <c r="F8" s="13">
        <f>'Rad1'!J16</f>
        <v>4</v>
      </c>
      <c r="G8" s="13">
        <f>'Rad1'!K16</f>
        <v>8</v>
      </c>
      <c r="H8" s="13">
        <f>'Rad1'!I25</f>
        <v>31</v>
      </c>
      <c r="I8" s="13">
        <f>'Rad1'!J25</f>
        <v>10</v>
      </c>
      <c r="J8" s="13">
        <f>'Rad1'!K25</f>
        <v>0</v>
      </c>
      <c r="K8" s="13">
        <f>'Rad1'!I32</f>
        <v>11</v>
      </c>
      <c r="L8" s="13">
        <f>'Rad1'!J32</f>
        <v>4</v>
      </c>
      <c r="M8" s="13">
        <f>'Rad1'!K32</f>
        <v>8</v>
      </c>
      <c r="N8" s="13">
        <f>'Rad1'!I39</f>
        <v>31</v>
      </c>
      <c r="O8" s="13">
        <f>'Rad1'!J39</f>
        <v>9</v>
      </c>
      <c r="P8" s="13">
        <f>'Rad1'!K39</f>
        <v>8</v>
      </c>
      <c r="Q8" s="13">
        <f>'Rad1'!I46</f>
        <v>13</v>
      </c>
      <c r="R8" s="13">
        <f>'Rad1'!J46</f>
        <v>8</v>
      </c>
      <c r="S8" s="13">
        <f>'Rad1'!K46</f>
        <v>8</v>
      </c>
    </row>
    <row r="9" spans="1:19" x14ac:dyDescent="0.2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x14ac:dyDescent="0.2">
      <c r="A10" s="29" t="s">
        <v>11</v>
      </c>
      <c r="B10" s="13">
        <f>Pew!I8</f>
        <v>8</v>
      </c>
      <c r="C10" s="13">
        <f>Pew!J8</f>
        <v>4</v>
      </c>
      <c r="D10" s="13">
        <f>Pew!K8</f>
        <v>0</v>
      </c>
      <c r="E10" s="13">
        <f>Pew!I15</f>
        <v>6</v>
      </c>
      <c r="F10" s="13">
        <f>Pew!J15</f>
        <v>14</v>
      </c>
      <c r="G10" s="13">
        <f>Pew!K15</f>
        <v>0</v>
      </c>
      <c r="H10" s="13">
        <f>Pew!I25</f>
        <v>9</v>
      </c>
      <c r="I10" s="13">
        <f>Pew!J25</f>
        <v>14</v>
      </c>
      <c r="J10" s="13">
        <f>Pew!K25</f>
        <v>0</v>
      </c>
      <c r="K10" s="13">
        <f>Pew!I32</f>
        <v>18</v>
      </c>
      <c r="L10" s="13">
        <f>Pew!J32</f>
        <v>11</v>
      </c>
      <c r="M10" s="13">
        <f>Pew!K32</f>
        <v>8</v>
      </c>
      <c r="N10" s="13">
        <f>Pew!I39</f>
        <v>10</v>
      </c>
      <c r="O10" s="13">
        <f>Pew!J39</f>
        <v>10</v>
      </c>
      <c r="P10" s="13">
        <f>Pew!K39</f>
        <v>8</v>
      </c>
      <c r="Q10" s="13">
        <f>Pew!I46</f>
        <v>9</v>
      </c>
      <c r="R10" s="13">
        <f>Pew!J46</f>
        <v>13</v>
      </c>
      <c r="S10" s="13">
        <f>Pew!K46</f>
        <v>8</v>
      </c>
    </row>
    <row r="11" spans="1:19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1:19" ht="13.5" customHeight="1" x14ac:dyDescent="0.2">
      <c r="A12" t="s">
        <v>12</v>
      </c>
      <c r="B12" s="14">
        <f>SUM(B2:B10)</f>
        <v>93</v>
      </c>
      <c r="C12" s="14">
        <f t="shared" ref="C12:S12" si="0">SUM(C2:C10)</f>
        <v>38</v>
      </c>
      <c r="D12" s="14">
        <f t="shared" si="0"/>
        <v>8</v>
      </c>
      <c r="E12" s="14">
        <f t="shared" si="0"/>
        <v>36</v>
      </c>
      <c r="F12" s="14">
        <f t="shared" si="0"/>
        <v>40</v>
      </c>
      <c r="G12" s="14">
        <f t="shared" si="0"/>
        <v>16</v>
      </c>
      <c r="H12" s="14">
        <f t="shared" si="0"/>
        <v>113</v>
      </c>
      <c r="I12" s="14">
        <f t="shared" si="0"/>
        <v>62</v>
      </c>
      <c r="J12" s="14">
        <f t="shared" si="0"/>
        <v>16</v>
      </c>
      <c r="K12" s="14">
        <f t="shared" si="0"/>
        <v>97</v>
      </c>
      <c r="L12" s="14">
        <f t="shared" si="0"/>
        <v>34</v>
      </c>
      <c r="M12" s="14">
        <f t="shared" si="0"/>
        <v>24</v>
      </c>
      <c r="N12" s="14">
        <f t="shared" si="0"/>
        <v>113</v>
      </c>
      <c r="O12" s="14">
        <f t="shared" si="0"/>
        <v>42</v>
      </c>
      <c r="P12" s="14">
        <f t="shared" si="0"/>
        <v>16</v>
      </c>
      <c r="Q12" s="14">
        <f t="shared" si="0"/>
        <v>55</v>
      </c>
      <c r="R12" s="14">
        <f t="shared" si="0"/>
        <v>58</v>
      </c>
      <c r="S12" s="14">
        <f t="shared" si="0"/>
        <v>24</v>
      </c>
    </row>
    <row r="13" spans="1:19" ht="13.5" thickBot="1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9" ht="13.5" thickBot="1" x14ac:dyDescent="0.25">
      <c r="A14" s="12" t="s">
        <v>12</v>
      </c>
      <c r="B14" s="15">
        <f>B12+TRUNC(C12/16)</f>
        <v>95</v>
      </c>
      <c r="C14" s="16">
        <f>C12-(TRUNC(C12/16)*16)+TRUNC(D12/16)</f>
        <v>6</v>
      </c>
      <c r="D14" s="17">
        <f>D12-(TRUNC(D12/16)*16)</f>
        <v>8</v>
      </c>
      <c r="E14" s="15">
        <f>E12+TRUNC(F12/16)</f>
        <v>38</v>
      </c>
      <c r="F14" s="16">
        <f>F12-(TRUNC(F12/16)*16)+TRUNC(G12/16)</f>
        <v>9</v>
      </c>
      <c r="G14" s="17">
        <f>G12-(TRUNC(G12/16)*16)</f>
        <v>0</v>
      </c>
      <c r="H14" s="15">
        <f>H12+TRUNC(I12/16)</f>
        <v>116</v>
      </c>
      <c r="I14" s="16">
        <f>I12-(TRUNC(I12/16)*16)+TRUNC(J12/16)</f>
        <v>15</v>
      </c>
      <c r="J14" s="17">
        <f>J12-(TRUNC(J12/16)*16)</f>
        <v>0</v>
      </c>
      <c r="K14" s="15">
        <f>K12+TRUNC(L12/16)</f>
        <v>99</v>
      </c>
      <c r="L14" s="16">
        <f>L12-(TRUNC(L12/16)*16)+TRUNC(M12/16)</f>
        <v>3</v>
      </c>
      <c r="M14" s="17">
        <f>M12-(TRUNC(M12/16)*16)</f>
        <v>8</v>
      </c>
      <c r="N14" s="15">
        <f>N12+TRUNC(O12/16)</f>
        <v>115</v>
      </c>
      <c r="O14" s="16">
        <f>O12-(TRUNC(O12/16)*16)+TRUNC(P12/16)</f>
        <v>11</v>
      </c>
      <c r="P14" s="17">
        <f>P12-(TRUNC(P12/16)*16)</f>
        <v>0</v>
      </c>
      <c r="Q14" s="15">
        <f>Q12+TRUNC(R12/16)</f>
        <v>58</v>
      </c>
      <c r="R14" s="16">
        <f>R12-(TRUNC(R12/16)*16)+TRUNC(S12/16)</f>
        <v>11</v>
      </c>
      <c r="S14" s="17">
        <f>S12-(TRUNC(S12/16)*16)</f>
        <v>8</v>
      </c>
    </row>
  </sheetData>
  <phoneticPr fontId="1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opLeftCell="A10" workbookViewId="0">
      <selection activeCell="I27" sqref="I27"/>
    </sheetView>
  </sheetViews>
  <sheetFormatPr defaultRowHeight="12.75" x14ac:dyDescent="0.2"/>
  <cols>
    <col min="1" max="1" width="18.7109375" customWidth="1"/>
    <col min="2" max="2" width="17.42578125" customWidth="1"/>
    <col min="3" max="3" width="9.140625" style="1"/>
    <col min="4" max="6" width="8.5703125" style="1" customWidth="1"/>
    <col min="10" max="12" width="9.140625" style="1"/>
  </cols>
  <sheetData>
    <row r="1" spans="1:12" x14ac:dyDescent="0.2">
      <c r="A1" t="s">
        <v>0</v>
      </c>
      <c r="B1" t="s">
        <v>4</v>
      </c>
      <c r="C1" s="1" t="s">
        <v>7</v>
      </c>
      <c r="D1" s="1" t="s">
        <v>8</v>
      </c>
      <c r="E1" s="1" t="s">
        <v>9</v>
      </c>
      <c r="G1" s="1" t="s">
        <v>14</v>
      </c>
      <c r="H1" s="1" t="s">
        <v>15</v>
      </c>
      <c r="I1" s="1" t="s">
        <v>72</v>
      </c>
      <c r="J1" s="1" t="s">
        <v>7</v>
      </c>
      <c r="K1" s="1" t="s">
        <v>8</v>
      </c>
      <c r="L1" s="1" t="s">
        <v>9</v>
      </c>
    </row>
    <row r="2" spans="1:12" x14ac:dyDescent="0.2">
      <c r="A2" s="24" t="str">
        <f>'SB1'!A2</f>
        <v>Nigel Russell</v>
      </c>
      <c r="B2" s="24" t="str">
        <f>'SB1'!B2</f>
        <v>Isis A</v>
      </c>
      <c r="C2" s="1">
        <f>'SB1'!D2+Clan!D2+Lech1!D2+'Rad1'!D2+Pew!D2</f>
        <v>12</v>
      </c>
      <c r="D2" s="1">
        <f>'SB1'!E2+Clan!E2+Lech1!E2+'Rad1'!E2+Pew!E2</f>
        <v>33</v>
      </c>
      <c r="E2" s="1">
        <f>'SB1'!F2+Clan!F2+Lech1!F2+'Rad1'!F2+Pew!F2</f>
        <v>8</v>
      </c>
      <c r="G2">
        <f>TRUNC(E2/16)</f>
        <v>0</v>
      </c>
      <c r="H2">
        <f>TRUNC((D2+G2)/16)</f>
        <v>2</v>
      </c>
      <c r="I2" s="1" t="s">
        <v>72</v>
      </c>
      <c r="J2" s="10">
        <f>(C2+H2)</f>
        <v>14</v>
      </c>
      <c r="K2" s="10">
        <f>(D2+G2)-(TRUNC((D2+G2)/16)*16)</f>
        <v>1</v>
      </c>
      <c r="L2" s="10">
        <f>E2-(TRUNC(E2/16)*16)</f>
        <v>8</v>
      </c>
    </row>
    <row r="3" spans="1:12" x14ac:dyDescent="0.2">
      <c r="A3" s="24" t="str">
        <f>'SB1'!A3</f>
        <v>Gary Davis</v>
      </c>
      <c r="B3" s="24" t="str">
        <f>'SB1'!B3</f>
        <v>Isis A</v>
      </c>
      <c r="C3" s="1">
        <f>'SB1'!D3+Clan!D3+Lech1!D3+'Rad1'!D3+Pew!D3</f>
        <v>4</v>
      </c>
      <c r="D3" s="1">
        <f>'SB1'!E3+Clan!E3+Lech1!E3+'Rad1'!E3+Pew!E3</f>
        <v>57</v>
      </c>
      <c r="E3" s="1">
        <f>'SB1'!F3+Clan!F3+Lech1!F3+'Rad1'!F3+Pew!F3</f>
        <v>0</v>
      </c>
      <c r="G3">
        <f t="shared" ref="G3:G42" si="0">TRUNC(E3/16)</f>
        <v>0</v>
      </c>
      <c r="H3">
        <f t="shared" ref="H3:H42" si="1">TRUNC((D3+G3)/16)</f>
        <v>3</v>
      </c>
      <c r="I3" s="1" t="s">
        <v>72</v>
      </c>
      <c r="J3" s="10">
        <f t="shared" ref="J3:J42" si="2">(C3+H3)</f>
        <v>7</v>
      </c>
      <c r="K3" s="10">
        <f t="shared" ref="K3:K42" si="3">(D3+G3)-(TRUNC((D3+G3)/16)*16)</f>
        <v>9</v>
      </c>
      <c r="L3" s="10">
        <f t="shared" ref="L3:L42" si="4">E3-(TRUNC(E3/16)*16)</f>
        <v>0</v>
      </c>
    </row>
    <row r="4" spans="1:12" x14ac:dyDescent="0.2">
      <c r="A4" s="24" t="str">
        <f>'SB1'!A4</f>
        <v>Paul Rice</v>
      </c>
      <c r="B4" s="24" t="str">
        <f>'SB1'!B4</f>
        <v>Isis A</v>
      </c>
      <c r="C4" s="1">
        <f>'SB1'!D4+Clan!D4+Lech1!D4+'Rad1'!D4+Pew!D4</f>
        <v>17</v>
      </c>
      <c r="D4" s="1">
        <f>'SB1'!E4+Clan!E4+Lech1!E4+'Rad1'!E4+Pew!E4</f>
        <v>37</v>
      </c>
      <c r="E4" s="1">
        <f>'SB1'!F4+Clan!F4+Lech1!F4+'Rad1'!F4+Pew!F4</f>
        <v>16</v>
      </c>
      <c r="G4">
        <f t="shared" si="0"/>
        <v>1</v>
      </c>
      <c r="H4">
        <f t="shared" si="1"/>
        <v>2</v>
      </c>
      <c r="I4" s="1" t="s">
        <v>72</v>
      </c>
      <c r="J4" s="10">
        <f t="shared" si="2"/>
        <v>19</v>
      </c>
      <c r="K4" s="10">
        <f t="shared" si="3"/>
        <v>6</v>
      </c>
      <c r="L4" s="10">
        <f t="shared" si="4"/>
        <v>0</v>
      </c>
    </row>
    <row r="5" spans="1:12" x14ac:dyDescent="0.2">
      <c r="A5" s="24" t="str">
        <f>Clan!A5</f>
        <v>Trevor Bradley</v>
      </c>
      <c r="B5" s="24" t="str">
        <f>Clan!B5</f>
        <v>Isis A</v>
      </c>
      <c r="C5" s="1">
        <f>Clan!D5+Lech1!D5+'Rad1'!D5</f>
        <v>12</v>
      </c>
      <c r="D5" s="1">
        <f>Clan!E5+Lech1!E5+'Rad1'!E5</f>
        <v>20</v>
      </c>
      <c r="E5" s="1">
        <f>Clan!F5+Lech1!F5+'Rad1'!F5</f>
        <v>8</v>
      </c>
      <c r="G5">
        <f t="shared" si="0"/>
        <v>0</v>
      </c>
      <c r="H5">
        <f t="shared" si="1"/>
        <v>1</v>
      </c>
      <c r="I5" s="1" t="s">
        <v>72</v>
      </c>
      <c r="J5" s="10">
        <f>(C5+H5)</f>
        <v>13</v>
      </c>
      <c r="K5" s="10">
        <f t="shared" ref="K5" si="5">(D5+G5)-(TRUNC((D5+G5)/16)*16)</f>
        <v>4</v>
      </c>
      <c r="L5" s="10">
        <f t="shared" ref="L5" si="6">E5-(TRUNC(E5/16)*16)</f>
        <v>8</v>
      </c>
    </row>
    <row r="6" spans="1:12" x14ac:dyDescent="0.2">
      <c r="A6" s="117" t="str">
        <f>'SB1'!A5</f>
        <v>Fred Parker</v>
      </c>
      <c r="B6" s="117" t="str">
        <f>'SB1'!B5</f>
        <v>Isis A</v>
      </c>
      <c r="C6" s="118">
        <f>'SB1'!D5+Clan!D6+Lech1!D6+'Rad1'!D13+Pew!D6</f>
        <v>10</v>
      </c>
      <c r="D6" s="118">
        <f>'SB1'!E5+Clan!E6+Lech1!E6+'Rad1'!E13+Pew!E6</f>
        <v>25</v>
      </c>
      <c r="E6" s="118">
        <f>'SB1'!F5+Clan!F6+Lech1!F6+'Rad1'!F13+Pew!F6</f>
        <v>16</v>
      </c>
      <c r="F6" s="118"/>
      <c r="G6" s="117">
        <f t="shared" si="0"/>
        <v>1</v>
      </c>
      <c r="H6" s="117">
        <f t="shared" si="1"/>
        <v>1</v>
      </c>
      <c r="I6" s="118" t="s">
        <v>72</v>
      </c>
      <c r="J6" s="119">
        <f t="shared" si="2"/>
        <v>11</v>
      </c>
      <c r="K6" s="119">
        <f t="shared" si="3"/>
        <v>10</v>
      </c>
      <c r="L6" s="119">
        <f t="shared" si="4"/>
        <v>0</v>
      </c>
    </row>
    <row r="7" spans="1:12" x14ac:dyDescent="0.2">
      <c r="A7" s="24" t="str">
        <f>'SB1'!A6</f>
        <v>Peter Gilbert</v>
      </c>
      <c r="B7" s="24" t="str">
        <f>'SB1'!B6</f>
        <v>Isis A</v>
      </c>
      <c r="C7" s="1">
        <f>'SB1'!D6+Clan!D7+Lech1!D7+'Rad1'!D7+Pew!D7</f>
        <v>13</v>
      </c>
      <c r="D7" s="1">
        <f>'SB1'!E6+Clan!E7+Lech1!E7+'Rad1'!E7+Pew!E7</f>
        <v>36</v>
      </c>
      <c r="E7" s="1">
        <f>'SB1'!F6+Clan!F7+Lech1!F7+'Rad1'!F7+Pew!F7</f>
        <v>16</v>
      </c>
      <c r="G7">
        <f t="shared" si="0"/>
        <v>1</v>
      </c>
      <c r="H7">
        <f t="shared" si="1"/>
        <v>2</v>
      </c>
      <c r="I7" s="1" t="s">
        <v>72</v>
      </c>
      <c r="J7" s="10">
        <f t="shared" si="2"/>
        <v>15</v>
      </c>
      <c r="K7" s="10">
        <f t="shared" si="3"/>
        <v>5</v>
      </c>
      <c r="L7" s="10">
        <f t="shared" si="4"/>
        <v>0</v>
      </c>
    </row>
    <row r="8" spans="1:12" x14ac:dyDescent="0.2">
      <c r="A8" s="24" t="str">
        <f>'SB1'!A7</f>
        <v>Len Baldwin</v>
      </c>
      <c r="B8" s="24" t="str">
        <f>'SB1'!B7</f>
        <v>Isis A</v>
      </c>
      <c r="C8" s="1">
        <f>'SB1'!D7+Clan!D8+Lech1!D8+'Rad1'!D8+Pew!D8</f>
        <v>13</v>
      </c>
      <c r="D8" s="1">
        <f>'SB1'!E7+Clan!E8+Lech1!E8+'Rad1'!E8+Pew!E8</f>
        <v>33</v>
      </c>
      <c r="E8" s="1">
        <f>'SB1'!F7+Clan!F8+Lech1!F8+'Rad1'!F8+Pew!F8</f>
        <v>8</v>
      </c>
      <c r="G8">
        <f t="shared" si="0"/>
        <v>0</v>
      </c>
      <c r="H8">
        <f t="shared" si="1"/>
        <v>2</v>
      </c>
      <c r="I8" s="1" t="s">
        <v>72</v>
      </c>
      <c r="J8" s="10">
        <f t="shared" si="2"/>
        <v>15</v>
      </c>
      <c r="K8" s="10">
        <f t="shared" si="3"/>
        <v>1</v>
      </c>
      <c r="L8" s="10">
        <f t="shared" si="4"/>
        <v>8</v>
      </c>
    </row>
    <row r="9" spans="1:12" x14ac:dyDescent="0.2">
      <c r="A9" s="24" t="str">
        <f>'SB1'!A8</f>
        <v>Steve Bull</v>
      </c>
      <c r="B9" s="24" t="str">
        <f>'SB1'!B8</f>
        <v>Isis B</v>
      </c>
      <c r="C9" s="1">
        <f>'SB1'!D8+Clan!D9+Lech1!D9+'Rad1'!D9+Pew!D9</f>
        <v>2</v>
      </c>
      <c r="D9" s="1">
        <f>'SB1'!E8+Clan!E9+Lech1!E9+'Rad1'!E9+Pew!E9</f>
        <v>21</v>
      </c>
      <c r="E9" s="1">
        <f>'SB1'!F8+Clan!F9+Lech1!F9+'Rad1'!F9+Pew!F9</f>
        <v>0</v>
      </c>
      <c r="G9">
        <f t="shared" si="0"/>
        <v>0</v>
      </c>
      <c r="H9">
        <f t="shared" si="1"/>
        <v>1</v>
      </c>
      <c r="I9" s="1" t="s">
        <v>72</v>
      </c>
      <c r="J9" s="10">
        <f t="shared" si="2"/>
        <v>3</v>
      </c>
      <c r="K9" s="10">
        <f t="shared" si="3"/>
        <v>5</v>
      </c>
      <c r="L9" s="10">
        <f t="shared" si="4"/>
        <v>0</v>
      </c>
    </row>
    <row r="10" spans="1:12" x14ac:dyDescent="0.2">
      <c r="A10" s="24" t="str">
        <f>'SB1'!A9</f>
        <v>Phil Mckay</v>
      </c>
      <c r="B10" s="24" t="str">
        <f>'SB1'!B9</f>
        <v>Isis B</v>
      </c>
      <c r="C10" s="1">
        <f>'SB1'!D9+Clan!D10+Lech1!D10+'Rad1'!D10+Pew!D10</f>
        <v>7</v>
      </c>
      <c r="D10" s="1">
        <f>'SB1'!E9+Clan!E10+Lech1!E10+'Rad1'!E10+Pew!E10</f>
        <v>26</v>
      </c>
      <c r="E10" s="1">
        <f>'SB1'!F9+Clan!F10+Lech1!F10+'Rad1'!F10+Pew!F10</f>
        <v>16</v>
      </c>
      <c r="G10">
        <f t="shared" si="0"/>
        <v>1</v>
      </c>
      <c r="H10">
        <f t="shared" si="1"/>
        <v>1</v>
      </c>
      <c r="I10" s="1" t="s">
        <v>72</v>
      </c>
      <c r="J10" s="10">
        <f t="shared" si="2"/>
        <v>8</v>
      </c>
      <c r="K10" s="10">
        <f t="shared" si="3"/>
        <v>11</v>
      </c>
      <c r="L10" s="10">
        <f t="shared" si="4"/>
        <v>0</v>
      </c>
    </row>
    <row r="11" spans="1:12" x14ac:dyDescent="0.2">
      <c r="A11" s="24" t="str">
        <f>Clan!A11</f>
        <v>Tony Leach</v>
      </c>
      <c r="B11" s="24" t="str">
        <f>Clan!B11</f>
        <v>Isis B</v>
      </c>
      <c r="C11" s="1">
        <f>Clan!D11+Lech1!D11+'Rad1'!D11+Pew!D11</f>
        <v>0</v>
      </c>
      <c r="D11" s="1">
        <f>Clan!E11+Lech1!E11+'Rad1'!E11+Pew!E11</f>
        <v>11</v>
      </c>
      <c r="E11" s="1">
        <f>Clan!F11+Lech1!F11+'Rad1'!F11+Pew!F11</f>
        <v>0</v>
      </c>
      <c r="G11">
        <f t="shared" si="0"/>
        <v>0</v>
      </c>
      <c r="H11">
        <f t="shared" si="1"/>
        <v>0</v>
      </c>
      <c r="I11" s="28" t="s">
        <v>72</v>
      </c>
      <c r="J11" s="10">
        <f>(C11+H11)</f>
        <v>0</v>
      </c>
      <c r="K11" s="10">
        <f t="shared" si="3"/>
        <v>11</v>
      </c>
      <c r="L11" s="10">
        <f t="shared" si="4"/>
        <v>0</v>
      </c>
    </row>
    <row r="12" spans="1:12" x14ac:dyDescent="0.2">
      <c r="A12" s="24" t="str">
        <f>'SB1'!A10</f>
        <v>Bruce Murtough</v>
      </c>
      <c r="B12" s="24" t="str">
        <f>'SB1'!B10</f>
        <v>Isis B</v>
      </c>
      <c r="C12" s="1">
        <f>'SB1'!D10+Clan!D12+Lech1!D12+'Rad1'!D12+Pew!D12</f>
        <v>6</v>
      </c>
      <c r="D12" s="1">
        <f>'SB1'!E10+Clan!E12+Lech1!E12+'Rad1'!E12+Pew!E12</f>
        <v>19</v>
      </c>
      <c r="E12" s="1">
        <f>'SB1'!F10+Clan!F12+Lech1!F12+'Rad1'!F12+Pew!F12</f>
        <v>0</v>
      </c>
      <c r="G12">
        <f t="shared" si="0"/>
        <v>0</v>
      </c>
      <c r="H12">
        <f t="shared" si="1"/>
        <v>1</v>
      </c>
      <c r="I12" s="1" t="s">
        <v>72</v>
      </c>
      <c r="J12" s="10">
        <f t="shared" si="2"/>
        <v>7</v>
      </c>
      <c r="K12" s="10">
        <f t="shared" si="3"/>
        <v>3</v>
      </c>
      <c r="L12" s="10">
        <f t="shared" si="4"/>
        <v>0</v>
      </c>
    </row>
    <row r="13" spans="1:12" x14ac:dyDescent="0.2">
      <c r="A13" s="24" t="s">
        <v>26</v>
      </c>
      <c r="B13" s="24" t="s">
        <v>10</v>
      </c>
      <c r="C13" s="1">
        <f>'SB1'!D5+Clan!D6+Lech1!D6+'Rad1'!D13+Pew!D6</f>
        <v>10</v>
      </c>
      <c r="D13" s="1">
        <f>'SB1'!E5+Clan!E6+Lech1!E6+'Rad1'!E13+Pew!E6</f>
        <v>25</v>
      </c>
      <c r="E13" s="1">
        <f>'SB1'!F5+Clan!F6+Lech1!F6+'Rad1'!F13+Pew!F6</f>
        <v>16</v>
      </c>
      <c r="G13">
        <f t="shared" si="0"/>
        <v>1</v>
      </c>
      <c r="H13">
        <f t="shared" si="1"/>
        <v>1</v>
      </c>
      <c r="I13" s="28" t="s">
        <v>72</v>
      </c>
      <c r="J13" s="10">
        <f t="shared" si="2"/>
        <v>11</v>
      </c>
      <c r="K13" s="10">
        <f t="shared" si="3"/>
        <v>10</v>
      </c>
      <c r="L13" s="10">
        <f t="shared" si="4"/>
        <v>0</v>
      </c>
    </row>
    <row r="14" spans="1:12" x14ac:dyDescent="0.2">
      <c r="A14" s="24" t="str">
        <f>'SB1'!A11</f>
        <v>Eamon Byrne</v>
      </c>
      <c r="B14" s="24" t="str">
        <f>'SB1'!B11</f>
        <v>Isis B</v>
      </c>
      <c r="C14" s="1">
        <f>'SB1'!D11+Clan!D13+Lech1!D13+'Rad1'!D14+Pew!D13</f>
        <v>8</v>
      </c>
      <c r="D14" s="1">
        <f>'SB1'!E11+Clan!E13+Lech1!E13+'Rad1'!E14+Pew!E13</f>
        <v>31</v>
      </c>
      <c r="E14" s="1">
        <f>'SB1'!F11+Clan!F13+Lech1!F13+'Rad1'!F14+Pew!F13</f>
        <v>0</v>
      </c>
      <c r="G14">
        <f t="shared" si="0"/>
        <v>0</v>
      </c>
      <c r="H14">
        <f t="shared" si="1"/>
        <v>1</v>
      </c>
      <c r="I14" s="1" t="s">
        <v>72</v>
      </c>
      <c r="J14" s="10">
        <f t="shared" si="2"/>
        <v>9</v>
      </c>
      <c r="K14" s="10">
        <f t="shared" si="3"/>
        <v>15</v>
      </c>
      <c r="L14" s="10">
        <f t="shared" si="4"/>
        <v>0</v>
      </c>
    </row>
    <row r="15" spans="1:12" x14ac:dyDescent="0.2">
      <c r="A15" s="24" t="str">
        <f>'SB1'!A12</f>
        <v>Bob Garrett</v>
      </c>
      <c r="B15" s="24" t="str">
        <f>'SB1'!B12</f>
        <v>Isis B</v>
      </c>
      <c r="C15" s="1">
        <f>'SB1'!D12+Clan!D14+Lech1!D14+'Rad1'!D15+Pew!D14</f>
        <v>2</v>
      </c>
      <c r="D15" s="1">
        <f>'SB1'!E12+Clan!E14+Lech1!E14+'Rad1'!E15+Pew!E14</f>
        <v>45</v>
      </c>
      <c r="E15" s="1">
        <f>'SB1'!F12+Clan!F14+Lech1!F14+'Rad1'!F15+Pew!F14</f>
        <v>16</v>
      </c>
      <c r="G15">
        <f t="shared" si="0"/>
        <v>1</v>
      </c>
      <c r="H15">
        <f t="shared" si="1"/>
        <v>2</v>
      </c>
      <c r="I15" s="1" t="s">
        <v>72</v>
      </c>
      <c r="J15" s="10">
        <f t="shared" si="2"/>
        <v>4</v>
      </c>
      <c r="K15" s="10">
        <f t="shared" si="3"/>
        <v>14</v>
      </c>
      <c r="L15" s="10">
        <f t="shared" si="4"/>
        <v>0</v>
      </c>
    </row>
    <row r="16" spans="1:12" x14ac:dyDescent="0.2">
      <c r="A16" s="24" t="str">
        <f>'SB1'!A13</f>
        <v>Rod Garrett</v>
      </c>
      <c r="B16" s="24" t="str">
        <f>'SB1'!B13</f>
        <v>Isis B</v>
      </c>
      <c r="C16" s="1">
        <f>'SB1'!D13+Clan!D15+Lech1!D15+'Rad1'!D16+Pew!D15</f>
        <v>1</v>
      </c>
      <c r="D16" s="1">
        <f>'SB1'!E13+Clan!E15+Lech1!E15+'Rad1'!E16+Pew!E15</f>
        <v>17</v>
      </c>
      <c r="E16" s="1">
        <f>'SB1'!F13+Clan!F15+Lech1!F15+'Rad1'!F16+Pew!F15</f>
        <v>8</v>
      </c>
      <c r="G16">
        <f t="shared" si="0"/>
        <v>0</v>
      </c>
      <c r="H16">
        <f t="shared" si="1"/>
        <v>1</v>
      </c>
      <c r="I16" s="1" t="s">
        <v>72</v>
      </c>
      <c r="J16" s="10">
        <f t="shared" si="2"/>
        <v>2</v>
      </c>
      <c r="K16" s="10">
        <f t="shared" si="3"/>
        <v>1</v>
      </c>
      <c r="L16" s="10">
        <f t="shared" si="4"/>
        <v>8</v>
      </c>
    </row>
    <row r="17" spans="1:12" x14ac:dyDescent="0.2">
      <c r="A17" s="127" t="s">
        <v>124</v>
      </c>
      <c r="B17" s="127" t="s">
        <v>10</v>
      </c>
      <c r="C17" s="121">
        <f>Pew!D17</f>
        <v>0</v>
      </c>
      <c r="D17" s="121">
        <f>Pew!E17</f>
        <v>2</v>
      </c>
      <c r="E17" s="121">
        <f>Pew!F17</f>
        <v>8</v>
      </c>
      <c r="F17" s="121"/>
      <c r="G17">
        <f t="shared" si="0"/>
        <v>0</v>
      </c>
      <c r="H17">
        <f t="shared" si="1"/>
        <v>0</v>
      </c>
      <c r="I17" s="122" t="s">
        <v>72</v>
      </c>
      <c r="J17" s="10">
        <f t="shared" si="2"/>
        <v>0</v>
      </c>
      <c r="K17" s="10">
        <f t="shared" si="3"/>
        <v>2</v>
      </c>
      <c r="L17" s="10">
        <f t="shared" si="4"/>
        <v>8</v>
      </c>
    </row>
    <row r="18" spans="1:12" x14ac:dyDescent="0.2">
      <c r="A18" s="127" t="s">
        <v>123</v>
      </c>
      <c r="B18" s="127" t="s">
        <v>10</v>
      </c>
      <c r="C18" s="121">
        <f>Pew!D16</f>
        <v>0</v>
      </c>
      <c r="D18" s="121">
        <f>Pew!E16</f>
        <v>11</v>
      </c>
      <c r="E18" s="121">
        <f>Pew!F16</f>
        <v>0</v>
      </c>
      <c r="F18" s="121"/>
      <c r="G18">
        <f t="shared" si="0"/>
        <v>0</v>
      </c>
      <c r="H18">
        <f t="shared" si="1"/>
        <v>0</v>
      </c>
      <c r="I18" s="122" t="s">
        <v>72</v>
      </c>
      <c r="J18" s="10">
        <f t="shared" si="2"/>
        <v>0</v>
      </c>
      <c r="K18" s="10">
        <f t="shared" si="3"/>
        <v>11</v>
      </c>
      <c r="L18" s="10">
        <f t="shared" si="4"/>
        <v>0</v>
      </c>
    </row>
    <row r="19" spans="1:12" x14ac:dyDescent="0.2">
      <c r="A19" s="24" t="str">
        <f>'SB1'!A14</f>
        <v>Aron Pickett</v>
      </c>
      <c r="B19" s="24" t="str">
        <f>'SB1'!B14</f>
        <v>House Of Angling</v>
      </c>
      <c r="C19" s="1">
        <f>'SB1'!D14+Clan!D16+Lech1!D16+'Rad1'!D17+Pew!D18</f>
        <v>28</v>
      </c>
      <c r="D19" s="1">
        <f>'SB1'!E14+Clan!E16+Lech1!E16+'Rad1'!E17+Pew!E18</f>
        <v>27</v>
      </c>
      <c r="E19" s="1">
        <f>'SB1'!F14+Clan!F16+Lech1!F16+'Rad1'!F17+Pew!F18</f>
        <v>8</v>
      </c>
      <c r="G19">
        <f t="shared" si="0"/>
        <v>0</v>
      </c>
      <c r="H19">
        <f t="shared" si="1"/>
        <v>1</v>
      </c>
      <c r="I19" s="1" t="s">
        <v>72</v>
      </c>
      <c r="J19" s="10">
        <f t="shared" si="2"/>
        <v>29</v>
      </c>
      <c r="K19" s="10">
        <f t="shared" si="3"/>
        <v>11</v>
      </c>
      <c r="L19" s="10">
        <f t="shared" si="4"/>
        <v>8</v>
      </c>
    </row>
    <row r="20" spans="1:12" x14ac:dyDescent="0.2">
      <c r="A20" s="24" t="str">
        <f>'SB1'!A15</f>
        <v>Alan Pickett</v>
      </c>
      <c r="B20" s="24" t="str">
        <f>'SB1'!B15</f>
        <v>House Of Angling</v>
      </c>
      <c r="C20" s="1">
        <f>'SB1'!D15+Clan!D17+Lech1!D17+'Rad1'!D18+Pew!D19</f>
        <v>0</v>
      </c>
      <c r="D20" s="1">
        <f>'SB1'!E15+Clan!E17+Lech1!E17+'Rad1'!E18+Pew!E19</f>
        <v>10</v>
      </c>
      <c r="E20" s="1">
        <f>'SB1'!F15+Clan!F17+Lech1!F17+'Rad1'!F18+Pew!F19</f>
        <v>0</v>
      </c>
      <c r="G20">
        <f t="shared" si="0"/>
        <v>0</v>
      </c>
      <c r="H20">
        <f t="shared" si="1"/>
        <v>0</v>
      </c>
      <c r="I20" s="1" t="s">
        <v>72</v>
      </c>
      <c r="J20" s="10">
        <f t="shared" si="2"/>
        <v>0</v>
      </c>
      <c r="K20" s="10">
        <f t="shared" si="3"/>
        <v>10</v>
      </c>
      <c r="L20" s="10">
        <f t="shared" si="4"/>
        <v>0</v>
      </c>
    </row>
    <row r="21" spans="1:12" x14ac:dyDescent="0.2">
      <c r="A21" s="24" t="str">
        <f>'SB1'!A16</f>
        <v>Elvis</v>
      </c>
      <c r="B21" s="24" t="str">
        <f>'SB1'!B16</f>
        <v>House Of Angling</v>
      </c>
      <c r="C21" s="1">
        <f>'SB1'!D16+Clan!D18+Lech1!D18+'Rad1'!D19+Pew!D20</f>
        <v>23</v>
      </c>
      <c r="D21" s="1">
        <f>'SB1'!E16+Clan!E18+Lech1!E18+'Rad1'!E19+Pew!E20</f>
        <v>29</v>
      </c>
      <c r="E21" s="1">
        <f>'SB1'!F16+Clan!F18+Lech1!F18+'Rad1'!F19+Pew!F20</f>
        <v>8</v>
      </c>
      <c r="G21">
        <f t="shared" si="0"/>
        <v>0</v>
      </c>
      <c r="H21">
        <f t="shared" si="1"/>
        <v>1</v>
      </c>
      <c r="I21" s="1" t="s">
        <v>72</v>
      </c>
      <c r="J21" s="10">
        <f t="shared" si="2"/>
        <v>24</v>
      </c>
      <c r="K21" s="10">
        <f t="shared" si="3"/>
        <v>13</v>
      </c>
      <c r="L21" s="10">
        <f t="shared" si="4"/>
        <v>8</v>
      </c>
    </row>
    <row r="22" spans="1:12" x14ac:dyDescent="0.2">
      <c r="A22" s="24" t="str">
        <f>'SB1'!A17</f>
        <v>Gregg Bayliss</v>
      </c>
      <c r="B22" s="24" t="str">
        <f>'SB1'!B17</f>
        <v>House Of Angling</v>
      </c>
      <c r="C22" s="1">
        <f>'SB1'!D17+Clan!D19+Lech1!D19+'Rad1'!D20+Pew!D21</f>
        <v>4</v>
      </c>
      <c r="D22" s="1">
        <f>'SB1'!E17+Clan!E19+Lech1!E19+'Rad1'!E20+Pew!E21</f>
        <v>24</v>
      </c>
      <c r="E22" s="1">
        <f>'SB1'!F17+Clan!F19+Lech1!F19+'Rad1'!F20+Pew!F21</f>
        <v>16</v>
      </c>
      <c r="G22">
        <f t="shared" si="0"/>
        <v>1</v>
      </c>
      <c r="H22">
        <f t="shared" si="1"/>
        <v>1</v>
      </c>
      <c r="I22" s="1" t="s">
        <v>72</v>
      </c>
      <c r="J22" s="10">
        <f t="shared" si="2"/>
        <v>5</v>
      </c>
      <c r="K22" s="10">
        <f t="shared" si="3"/>
        <v>9</v>
      </c>
      <c r="L22" s="10">
        <f t="shared" si="4"/>
        <v>0</v>
      </c>
    </row>
    <row r="23" spans="1:12" x14ac:dyDescent="0.2">
      <c r="A23" s="24" t="str">
        <f>'Rad1'!A21</f>
        <v>Phil B</v>
      </c>
      <c r="B23" s="24" t="s">
        <v>52</v>
      </c>
      <c r="C23" s="1">
        <f>'Rad1'!D21</f>
        <v>0</v>
      </c>
      <c r="D23" s="1">
        <f>'Rad1'!E21</f>
        <v>2</v>
      </c>
      <c r="E23" s="1">
        <f>'Rad1'!F21</f>
        <v>8</v>
      </c>
      <c r="G23">
        <f t="shared" si="0"/>
        <v>0</v>
      </c>
      <c r="H23">
        <f t="shared" si="1"/>
        <v>0</v>
      </c>
      <c r="I23" s="28" t="s">
        <v>72</v>
      </c>
      <c r="J23" s="10">
        <f t="shared" si="2"/>
        <v>0</v>
      </c>
      <c r="K23" s="10">
        <f t="shared" si="3"/>
        <v>2</v>
      </c>
      <c r="L23" s="10">
        <f t="shared" si="4"/>
        <v>8</v>
      </c>
    </row>
    <row r="24" spans="1:12" x14ac:dyDescent="0.2">
      <c r="A24" s="24" t="str">
        <f>'Rad1'!A22</f>
        <v>Mark Kay</v>
      </c>
      <c r="B24" s="24" t="s">
        <v>52</v>
      </c>
      <c r="C24" s="1">
        <f>'Rad1'!D22</f>
        <v>2</v>
      </c>
      <c r="D24" s="1">
        <f>'Rad1'!E22</f>
        <v>12</v>
      </c>
      <c r="E24" s="1">
        <f>'Rad1'!F22</f>
        <v>0</v>
      </c>
      <c r="G24">
        <f t="shared" si="0"/>
        <v>0</v>
      </c>
      <c r="H24">
        <f t="shared" si="1"/>
        <v>0</v>
      </c>
      <c r="I24" s="28" t="s">
        <v>72</v>
      </c>
      <c r="J24" s="10">
        <f t="shared" si="2"/>
        <v>2</v>
      </c>
      <c r="K24" s="10">
        <f t="shared" si="3"/>
        <v>12</v>
      </c>
      <c r="L24" s="10">
        <f t="shared" si="4"/>
        <v>0</v>
      </c>
    </row>
    <row r="25" spans="1:12" x14ac:dyDescent="0.2">
      <c r="A25" s="24" t="str">
        <f>'SB1'!A18</f>
        <v>Darren Reeve</v>
      </c>
      <c r="B25" s="24" t="str">
        <f>'SB1'!B18</f>
        <v>House Of Angling</v>
      </c>
      <c r="C25" s="1">
        <f>'SB1'!D18+Clan!D20+Lech1!D20+'Rad1'!D23</f>
        <v>11</v>
      </c>
      <c r="D25" s="1">
        <f>'SB1'!E18+Clan!E20+Lech1!E20+'Rad1'!E23</f>
        <v>33</v>
      </c>
      <c r="E25" s="1">
        <f>'SB1'!F18+Clan!F20+Lech1!F20+'Rad1'!F23</f>
        <v>8</v>
      </c>
      <c r="G25">
        <f t="shared" si="0"/>
        <v>0</v>
      </c>
      <c r="H25">
        <f t="shared" si="1"/>
        <v>2</v>
      </c>
      <c r="I25" s="1" t="s">
        <v>72</v>
      </c>
      <c r="J25" s="10">
        <f t="shared" si="2"/>
        <v>13</v>
      </c>
      <c r="K25" s="10">
        <f t="shared" si="3"/>
        <v>1</v>
      </c>
      <c r="L25" s="10">
        <f t="shared" si="4"/>
        <v>8</v>
      </c>
    </row>
    <row r="26" spans="1:12" x14ac:dyDescent="0.2">
      <c r="A26" s="24" t="str">
        <f>Clan!A21</f>
        <v>Ralph Hillier</v>
      </c>
      <c r="B26" s="24" t="str">
        <f>Clan!B21</f>
        <v>House Of Angling</v>
      </c>
      <c r="C26" s="1">
        <f>Clan!D21+Lech1!D21+'Rad1'!D24+Pew!D23</f>
        <v>31</v>
      </c>
      <c r="D26" s="1">
        <f>Clan!E21+Lech1!E21+'Rad1'!E24+Pew!E23</f>
        <v>11</v>
      </c>
      <c r="E26" s="1">
        <f>Clan!F21+Lech1!F21+'Rad1'!F24+Pew!F23</f>
        <v>0</v>
      </c>
      <c r="G26">
        <f t="shared" ref="G26:G27" si="7">TRUNC(E26/16)</f>
        <v>0</v>
      </c>
      <c r="H26">
        <f t="shared" ref="H26:H27" si="8">TRUNC((D26+G26)/16)</f>
        <v>0</v>
      </c>
      <c r="I26" s="28" t="s">
        <v>72</v>
      </c>
      <c r="J26" s="10">
        <f t="shared" ref="J26:J27" si="9">(C26+H26)</f>
        <v>31</v>
      </c>
      <c r="K26" s="10">
        <f t="shared" ref="K26:K27" si="10">(D26+G26)-(TRUNC((D26+G26)/16)*16)</f>
        <v>11</v>
      </c>
      <c r="L26" s="10">
        <f t="shared" ref="L26:L27" si="11">E26-(TRUNC(E26/16)*16)</f>
        <v>0</v>
      </c>
    </row>
    <row r="27" spans="1:12" x14ac:dyDescent="0.2">
      <c r="A27" s="127" t="s">
        <v>122</v>
      </c>
      <c r="B27" s="127" t="s">
        <v>52</v>
      </c>
      <c r="C27" s="121">
        <f>Pew!D24</f>
        <v>0</v>
      </c>
      <c r="D27" s="121">
        <f>Pew!E24</f>
        <v>10</v>
      </c>
      <c r="E27" s="121">
        <f>Pew!F24</f>
        <v>0</v>
      </c>
      <c r="F27" s="121"/>
      <c r="G27">
        <f t="shared" si="7"/>
        <v>0</v>
      </c>
      <c r="H27">
        <f t="shared" si="8"/>
        <v>0</v>
      </c>
      <c r="I27" s="122" t="s">
        <v>72</v>
      </c>
      <c r="J27" s="10">
        <f t="shared" si="9"/>
        <v>0</v>
      </c>
      <c r="K27" s="10">
        <f t="shared" si="10"/>
        <v>10</v>
      </c>
      <c r="L27" s="10">
        <f t="shared" si="11"/>
        <v>0</v>
      </c>
    </row>
    <row r="28" spans="1:12" x14ac:dyDescent="0.2">
      <c r="A28" s="24" t="str">
        <f>Clan!A22</f>
        <v>Wayne Franklin</v>
      </c>
      <c r="B28" s="24" t="str">
        <f>Clan!B22</f>
        <v>House Of Angling</v>
      </c>
      <c r="C28" s="1">
        <f>Clan!D22+Lech1!D22+'Rad1'!D25+Pew!D25</f>
        <v>5</v>
      </c>
      <c r="D28" s="1">
        <f>Clan!E22+Lech1!E22+'Rad1'!E25+Pew!E25</f>
        <v>46</v>
      </c>
      <c r="E28" s="1">
        <f>Clan!F22+Lech1!F22+'Rad1'!F25+Pew!F25</f>
        <v>0</v>
      </c>
      <c r="G28">
        <f t="shared" si="0"/>
        <v>0</v>
      </c>
      <c r="H28">
        <f t="shared" si="1"/>
        <v>2</v>
      </c>
      <c r="I28" s="1" t="s">
        <v>72</v>
      </c>
      <c r="J28" s="10">
        <f t="shared" si="2"/>
        <v>7</v>
      </c>
      <c r="K28" s="10">
        <f t="shared" si="3"/>
        <v>14</v>
      </c>
      <c r="L28" s="10">
        <f t="shared" si="4"/>
        <v>0</v>
      </c>
    </row>
    <row r="29" spans="1:12" x14ac:dyDescent="0.2">
      <c r="A29" s="24" t="str">
        <f>'SB1'!A20</f>
        <v>Brian Ballard</v>
      </c>
      <c r="B29" s="24" t="str">
        <f>'SB1'!B20</f>
        <v>Radcot</v>
      </c>
      <c r="C29" s="1">
        <f>'SB1'!D20+Clan!D23+Lech1!D23+'Rad1'!D26+Pew!D26</f>
        <v>15</v>
      </c>
      <c r="D29" s="1">
        <f>'SB1'!E20+Clan!E23+Lech1!E23+'Rad1'!E26+Pew!E26</f>
        <v>51</v>
      </c>
      <c r="E29" s="1">
        <f>'SB1'!F20+Clan!F23+Lech1!F23+'Rad1'!F26+Pew!F26</f>
        <v>0</v>
      </c>
      <c r="G29">
        <f t="shared" si="0"/>
        <v>0</v>
      </c>
      <c r="H29">
        <f t="shared" si="1"/>
        <v>3</v>
      </c>
      <c r="I29" s="1" t="s">
        <v>72</v>
      </c>
      <c r="J29" s="10">
        <f t="shared" si="2"/>
        <v>18</v>
      </c>
      <c r="K29" s="10">
        <f t="shared" si="3"/>
        <v>3</v>
      </c>
      <c r="L29" s="10">
        <f t="shared" si="4"/>
        <v>0</v>
      </c>
    </row>
    <row r="30" spans="1:12" x14ac:dyDescent="0.2">
      <c r="A30" s="24" t="str">
        <f>'SB1'!A21</f>
        <v>Chris Bowen</v>
      </c>
      <c r="B30" s="24" t="str">
        <f>'SB1'!B21</f>
        <v>Radcot</v>
      </c>
      <c r="C30" s="1">
        <f>'SB1'!D21+Clan!D24+Lech1!D24+'Rad1'!D27+Pew!D27</f>
        <v>20</v>
      </c>
      <c r="D30" s="1">
        <f>'SB1'!E21+Clan!E24+Lech1!E24+'Rad1'!E27+Pew!E27</f>
        <v>49</v>
      </c>
      <c r="E30" s="1">
        <f>'SB1'!F21+Clan!F24+Lech1!F24+'Rad1'!F27+Pew!F27</f>
        <v>0</v>
      </c>
      <c r="G30">
        <f t="shared" si="0"/>
        <v>0</v>
      </c>
      <c r="H30">
        <f t="shared" si="1"/>
        <v>3</v>
      </c>
      <c r="I30" s="1" t="s">
        <v>72</v>
      </c>
      <c r="J30" s="10">
        <f t="shared" si="2"/>
        <v>23</v>
      </c>
      <c r="K30" s="10">
        <f t="shared" si="3"/>
        <v>1</v>
      </c>
      <c r="L30" s="10">
        <f t="shared" si="4"/>
        <v>0</v>
      </c>
    </row>
    <row r="31" spans="1:12" x14ac:dyDescent="0.2">
      <c r="A31" s="24" t="str">
        <f>Clan!A25</f>
        <v>Mark Taylor</v>
      </c>
      <c r="B31" s="24" t="str">
        <f>Clan!B25</f>
        <v>Radcot</v>
      </c>
      <c r="C31" s="1">
        <f>Clan!D25+Lech1!D25+'Rad1'!D28+Pew!D28</f>
        <v>18</v>
      </c>
      <c r="D31" s="1">
        <f>Clan!E25+Lech1!E25+'Rad1'!E28+Pew!E28</f>
        <v>38</v>
      </c>
      <c r="E31" s="1">
        <f>Clan!F25+Lech1!F25+'Rad1'!F28+Pew!F28</f>
        <v>0</v>
      </c>
      <c r="G31">
        <f t="shared" ref="G31" si="12">TRUNC(E31/16)</f>
        <v>0</v>
      </c>
      <c r="H31">
        <f t="shared" ref="H31" si="13">TRUNC((D31+G31)/16)</f>
        <v>2</v>
      </c>
      <c r="I31" s="28" t="s">
        <v>72</v>
      </c>
      <c r="J31" s="10">
        <f t="shared" ref="J31" si="14">(C31+H31)</f>
        <v>20</v>
      </c>
      <c r="K31" s="10">
        <f t="shared" ref="K31" si="15">(D31+G31)-(TRUNC((D31+G31)/16)*16)</f>
        <v>6</v>
      </c>
      <c r="L31" s="10">
        <f t="shared" ref="L31" si="16">E31-(TRUNC(E31/16)*16)</f>
        <v>0</v>
      </c>
    </row>
    <row r="32" spans="1:12" x14ac:dyDescent="0.2">
      <c r="A32" s="24" t="str">
        <f>'SB1'!A22</f>
        <v>John Swann</v>
      </c>
      <c r="B32" s="24" t="str">
        <f>'SB1'!B22</f>
        <v>Radcot</v>
      </c>
      <c r="C32" s="1">
        <f>'SB1'!D22+Clan!D26+Lech1!D26+'Rad1'!D29</f>
        <v>1</v>
      </c>
      <c r="D32" s="1">
        <f>'SB1'!E22+Clan!E26+Lech1!E26+'Rad1'!E29</f>
        <v>9</v>
      </c>
      <c r="E32" s="1">
        <f>'SB1'!F22+Clan!F26+Lech1!F26+'Rad1'!F29</f>
        <v>0</v>
      </c>
      <c r="G32">
        <f t="shared" si="0"/>
        <v>0</v>
      </c>
      <c r="H32">
        <f t="shared" si="1"/>
        <v>0</v>
      </c>
      <c r="I32" s="1" t="s">
        <v>72</v>
      </c>
      <c r="J32" s="10">
        <f t="shared" si="2"/>
        <v>1</v>
      </c>
      <c r="K32" s="10">
        <f t="shared" si="3"/>
        <v>9</v>
      </c>
      <c r="L32" s="10">
        <f t="shared" si="4"/>
        <v>0</v>
      </c>
    </row>
    <row r="33" spans="1:12" x14ac:dyDescent="0.2">
      <c r="A33" s="24" t="str">
        <f>'SB1'!A23</f>
        <v>G Didcock</v>
      </c>
      <c r="B33" s="24" t="str">
        <f>'SB1'!B23</f>
        <v>Radcot</v>
      </c>
      <c r="C33" s="1">
        <f>'SB1'!D23+Clan!D27+Lech1!D27+'Rad1'!D30+Pew!D30</f>
        <v>8</v>
      </c>
      <c r="D33" s="1">
        <f>'SB1'!E23+Clan!E27+Lech1!E27+'Rad1'!E30+Pew!E30</f>
        <v>29</v>
      </c>
      <c r="E33" s="1">
        <f>'SB1'!F23+Clan!F27+Lech1!F27+'Rad1'!F30+Pew!F30</f>
        <v>16</v>
      </c>
      <c r="G33">
        <f t="shared" si="0"/>
        <v>1</v>
      </c>
      <c r="H33">
        <f t="shared" si="1"/>
        <v>1</v>
      </c>
      <c r="I33" s="1" t="s">
        <v>72</v>
      </c>
      <c r="J33" s="10">
        <f t="shared" si="2"/>
        <v>9</v>
      </c>
      <c r="K33" s="10">
        <f t="shared" si="3"/>
        <v>14</v>
      </c>
      <c r="L33" s="10">
        <f t="shared" si="4"/>
        <v>0</v>
      </c>
    </row>
    <row r="34" spans="1:12" x14ac:dyDescent="0.2">
      <c r="A34" s="24" t="str">
        <f>'SB1'!A24</f>
        <v>Frank Humphreys</v>
      </c>
      <c r="B34" s="24" t="str">
        <f>'SB1'!B24</f>
        <v>Radcot</v>
      </c>
      <c r="C34" s="1">
        <f>'SB1'!D24+Clan!D28+Lech1!D28+'Rad1'!D31+Pew!D31</f>
        <v>8</v>
      </c>
      <c r="D34" s="1">
        <f>'SB1'!E24+Clan!E28+Lech1!E28+'Rad1'!E31+Pew!E31</f>
        <v>20</v>
      </c>
      <c r="E34" s="1">
        <f>'SB1'!F24+Clan!F28+Lech1!F28+'Rad1'!F31+Pew!F31</f>
        <v>8</v>
      </c>
      <c r="G34">
        <f t="shared" si="0"/>
        <v>0</v>
      </c>
      <c r="H34">
        <f t="shared" si="1"/>
        <v>1</v>
      </c>
      <c r="I34" s="1" t="s">
        <v>72</v>
      </c>
      <c r="J34" s="10">
        <f t="shared" si="2"/>
        <v>9</v>
      </c>
      <c r="K34" s="10">
        <f t="shared" si="3"/>
        <v>4</v>
      </c>
      <c r="L34" s="10">
        <f t="shared" si="4"/>
        <v>8</v>
      </c>
    </row>
    <row r="35" spans="1:12" x14ac:dyDescent="0.2">
      <c r="A35" s="24" t="str">
        <f>'SB1'!A25</f>
        <v>KiethTaylor</v>
      </c>
      <c r="B35" s="24" t="str">
        <f>'SB1'!B25</f>
        <v>Radcot</v>
      </c>
      <c r="C35" s="1">
        <f>'SB1'!D25+Clan!D29+Lech1!D29+'Rad1'!D32+Pew!D32</f>
        <v>15</v>
      </c>
      <c r="D35" s="1">
        <f>'SB1'!E25+Clan!E29+Lech1!E29+'Rad1'!E32+Pew!E32</f>
        <v>30</v>
      </c>
      <c r="E35" s="1">
        <f>'SB1'!F25+Clan!F29+Lech1!F29+'Rad1'!F32+Pew!F32</f>
        <v>0</v>
      </c>
      <c r="G35">
        <f t="shared" si="0"/>
        <v>0</v>
      </c>
      <c r="H35">
        <f t="shared" si="1"/>
        <v>1</v>
      </c>
      <c r="I35" s="1" t="s">
        <v>72</v>
      </c>
      <c r="J35" s="10">
        <f t="shared" si="2"/>
        <v>16</v>
      </c>
      <c r="K35" s="10">
        <f t="shared" si="3"/>
        <v>14</v>
      </c>
      <c r="L35" s="10">
        <f t="shared" si="4"/>
        <v>0</v>
      </c>
    </row>
    <row r="36" spans="1:12" x14ac:dyDescent="0.2">
      <c r="A36" s="24" t="str">
        <f>'SB1'!A26</f>
        <v>Chris Rushton</v>
      </c>
      <c r="B36" s="24" t="str">
        <f>'SB1'!B26</f>
        <v>Pewsey 1</v>
      </c>
      <c r="C36" s="1">
        <f>'SB1'!D26+Clan!D30+Lech1!D30+'Rad1'!D33+Pew!D33</f>
        <v>12</v>
      </c>
      <c r="D36" s="1">
        <f>'SB1'!E26+Clan!E30+Lech1!E30+'Rad1'!E33+Pew!E33</f>
        <v>54</v>
      </c>
      <c r="E36" s="1">
        <f>'SB1'!F26+Clan!F30+Lech1!F30+'Rad1'!F33+Pew!F33</f>
        <v>16</v>
      </c>
      <c r="G36">
        <f t="shared" si="0"/>
        <v>1</v>
      </c>
      <c r="H36">
        <f t="shared" si="1"/>
        <v>3</v>
      </c>
      <c r="I36" s="1" t="s">
        <v>72</v>
      </c>
      <c r="J36" s="10">
        <f t="shared" si="2"/>
        <v>15</v>
      </c>
      <c r="K36" s="10">
        <f t="shared" si="3"/>
        <v>7</v>
      </c>
      <c r="L36" s="10">
        <f t="shared" si="4"/>
        <v>0</v>
      </c>
    </row>
    <row r="37" spans="1:12" x14ac:dyDescent="0.2">
      <c r="A37" s="24" t="str">
        <f>'SB1'!A27</f>
        <v>Bryan jackson</v>
      </c>
      <c r="B37" s="24" t="str">
        <f>'SB1'!B27</f>
        <v>Pewsey 1</v>
      </c>
      <c r="C37" s="1">
        <f>'SB1'!D27+Clan!D31+Lech1!D31+'Rad1'!D34+Pew!D34</f>
        <v>9</v>
      </c>
      <c r="D37" s="1">
        <f>'SB1'!E27+Clan!E31+Lech1!E31+'Rad1'!E34+Pew!E34</f>
        <v>26</v>
      </c>
      <c r="E37" s="1">
        <f>'SB1'!F27+Clan!F31+Lech1!F31+'Rad1'!F34+Pew!F34</f>
        <v>0</v>
      </c>
      <c r="G37">
        <f t="shared" si="0"/>
        <v>0</v>
      </c>
      <c r="H37">
        <f t="shared" si="1"/>
        <v>1</v>
      </c>
      <c r="I37" s="1" t="s">
        <v>72</v>
      </c>
      <c r="J37" s="10">
        <f t="shared" si="2"/>
        <v>10</v>
      </c>
      <c r="K37" s="10">
        <f t="shared" si="3"/>
        <v>10</v>
      </c>
      <c r="L37" s="10">
        <f t="shared" si="4"/>
        <v>0</v>
      </c>
    </row>
    <row r="38" spans="1:12" x14ac:dyDescent="0.2">
      <c r="A38" s="24" t="str">
        <f>'Rad1'!A35</f>
        <v>Alan Gibbs</v>
      </c>
      <c r="B38" s="24" t="str">
        <f>Clan!B32</f>
        <v>Pewsey 1</v>
      </c>
      <c r="C38" s="1">
        <f>Clan!D32+Lech1!D32+'Rad1'!D35</f>
        <v>0</v>
      </c>
      <c r="D38" s="1">
        <f>Clan!E32+Lech1!E32+'Rad1'!E35</f>
        <v>6</v>
      </c>
      <c r="E38" s="1">
        <f>Clan!F32+Lech1!F32+'Rad1'!F35</f>
        <v>0</v>
      </c>
      <c r="G38">
        <f t="shared" ref="G38" si="17">TRUNC(E38/16)</f>
        <v>0</v>
      </c>
      <c r="H38">
        <f t="shared" ref="H38" si="18">TRUNC((D38+G38)/16)</f>
        <v>0</v>
      </c>
      <c r="I38" s="28" t="s">
        <v>72</v>
      </c>
      <c r="J38" s="10">
        <f t="shared" ref="J38" si="19">(C38+H38)</f>
        <v>0</v>
      </c>
      <c r="K38" s="10">
        <f t="shared" ref="K38" si="20">(D38+G38)-(TRUNC((D38+G38)/16)*16)</f>
        <v>6</v>
      </c>
      <c r="L38" s="10">
        <f t="shared" ref="L38" si="21">E38-(TRUNC(E38/16)*16)</f>
        <v>0</v>
      </c>
    </row>
    <row r="39" spans="1:12" x14ac:dyDescent="0.2">
      <c r="A39" s="24" t="str">
        <f>'SB1'!A28</f>
        <v>Gary Williams</v>
      </c>
      <c r="B39" s="24" t="str">
        <f>'SB1'!B28</f>
        <v>Pewsey 1</v>
      </c>
      <c r="C39" s="1">
        <f>'SB1'!D28+Clan!D33+Lech1!D33+'Rad1'!D36+Pew!D36</f>
        <v>8</v>
      </c>
      <c r="D39" s="1">
        <f>'SB1'!E28+Clan!E33+Lech1!E33+'Rad1'!E36+Pew!E36</f>
        <v>43</v>
      </c>
      <c r="E39" s="1">
        <f>'SB1'!F28+Clan!F33+Lech1!F33+'Rad1'!F36+Pew!F36</f>
        <v>0</v>
      </c>
      <c r="G39">
        <f t="shared" si="0"/>
        <v>0</v>
      </c>
      <c r="H39">
        <f t="shared" si="1"/>
        <v>2</v>
      </c>
      <c r="I39" s="1" t="s">
        <v>72</v>
      </c>
      <c r="J39" s="10">
        <f t="shared" si="2"/>
        <v>10</v>
      </c>
      <c r="K39" s="10">
        <f t="shared" si="3"/>
        <v>11</v>
      </c>
      <c r="L39" s="10">
        <f t="shared" si="4"/>
        <v>0</v>
      </c>
    </row>
    <row r="40" spans="1:12" x14ac:dyDescent="0.2">
      <c r="A40" s="24" t="str">
        <f>'SB1'!A29</f>
        <v>Brian Shuttler</v>
      </c>
      <c r="B40" s="24" t="str">
        <f>'SB1'!B29</f>
        <v>Pewsey 1</v>
      </c>
      <c r="C40" s="1">
        <f>'SB1'!D29+Clan!D34+Lech1!D34+'Rad1'!D37+Pew!D37</f>
        <v>37</v>
      </c>
      <c r="D40" s="1">
        <f>'SB1'!E29+Clan!E34+Lech1!E34+'Rad1'!E37+Pew!E37</f>
        <v>37</v>
      </c>
      <c r="E40" s="1">
        <f>'SB1'!F29+Clan!F34+Lech1!F34+'Rad1'!F37+Pew!F37</f>
        <v>8</v>
      </c>
      <c r="G40">
        <f t="shared" si="0"/>
        <v>0</v>
      </c>
      <c r="H40">
        <f t="shared" si="1"/>
        <v>2</v>
      </c>
      <c r="I40" s="1" t="s">
        <v>72</v>
      </c>
      <c r="J40" s="10">
        <f t="shared" si="2"/>
        <v>39</v>
      </c>
      <c r="K40" s="10">
        <f t="shared" si="3"/>
        <v>5</v>
      </c>
      <c r="L40" s="10">
        <f t="shared" si="4"/>
        <v>8</v>
      </c>
    </row>
    <row r="41" spans="1:12" x14ac:dyDescent="0.2">
      <c r="A41" s="24" t="str">
        <f>'SB1'!A30</f>
        <v>Mark Russ</v>
      </c>
      <c r="B41" s="24" t="str">
        <f>'SB1'!B30</f>
        <v>Pewsey 1</v>
      </c>
      <c r="C41" s="1">
        <f>'SB1'!D30+Clan!D35+Lech1!D35+'Rad1'!D38+Pew!D38</f>
        <v>10</v>
      </c>
      <c r="D41" s="1">
        <f>'SB1'!E30+Clan!E35+Lech1!E35+'Rad1'!E38+Pew!E38</f>
        <v>29</v>
      </c>
      <c r="E41" s="1">
        <f>'SB1'!F30+Clan!F35+Lech1!F35+'Rad1'!F38+Pew!F38</f>
        <v>8</v>
      </c>
      <c r="G41">
        <f t="shared" si="0"/>
        <v>0</v>
      </c>
      <c r="H41">
        <f t="shared" si="1"/>
        <v>1</v>
      </c>
      <c r="I41" s="1" t="s">
        <v>72</v>
      </c>
      <c r="J41" s="10">
        <f t="shared" si="2"/>
        <v>11</v>
      </c>
      <c r="K41" s="10">
        <f t="shared" si="3"/>
        <v>13</v>
      </c>
      <c r="L41" s="10">
        <f t="shared" si="4"/>
        <v>8</v>
      </c>
    </row>
    <row r="42" spans="1:12" x14ac:dyDescent="0.2">
      <c r="A42" s="24" t="str">
        <f>'SB1'!A31</f>
        <v>G.Godwin</v>
      </c>
      <c r="B42" s="24" t="str">
        <f>'SB1'!B31</f>
        <v>Pewsey 1</v>
      </c>
      <c r="C42" s="1">
        <f>'SB1'!D31+Clan!D36+Lech1!D36+'Rad1'!D39+Pew!D39</f>
        <v>24</v>
      </c>
      <c r="D42" s="1">
        <f>'SB1'!E31+Clan!E36+Lech1!E36+'Rad1'!E39+Pew!E39</f>
        <v>54</v>
      </c>
      <c r="E42" s="1">
        <f>'SB1'!F31+Clan!F36+Lech1!F36+'Rad1'!F39+Pew!F39</f>
        <v>0</v>
      </c>
      <c r="G42">
        <f t="shared" si="0"/>
        <v>0</v>
      </c>
      <c r="H42">
        <f t="shared" si="1"/>
        <v>3</v>
      </c>
      <c r="I42" s="1" t="s">
        <v>72</v>
      </c>
      <c r="J42" s="10">
        <f t="shared" si="2"/>
        <v>27</v>
      </c>
      <c r="K42" s="10">
        <f t="shared" si="3"/>
        <v>6</v>
      </c>
      <c r="L42" s="10">
        <f t="shared" si="4"/>
        <v>0</v>
      </c>
    </row>
    <row r="43" spans="1:12" x14ac:dyDescent="0.2">
      <c r="A43" s="24" t="str">
        <f>'SB1'!A32</f>
        <v>Steve Dean</v>
      </c>
      <c r="B43" s="24" t="str">
        <f>Clan!B37</f>
        <v>Pewsey 2</v>
      </c>
      <c r="C43" s="1">
        <f>'SB1'!D32+Clan!D37+Lech1!D37+'Rad1'!D40+Pew!D40</f>
        <v>3</v>
      </c>
      <c r="D43" s="1">
        <f>'SB1'!E32+Clan!E37+Lech1!E37+'Rad1'!E40+Pew!E40</f>
        <v>40</v>
      </c>
      <c r="E43" s="1">
        <f>'SB1'!F32+Clan!F37+Lech1!F37+'Rad1'!F40+Pew!F40</f>
        <v>8</v>
      </c>
      <c r="G43">
        <f t="shared" ref="G43:G49" si="22">TRUNC(E43/16)</f>
        <v>0</v>
      </c>
      <c r="H43">
        <f t="shared" ref="H43:H49" si="23">TRUNC((D43+G43)/16)</f>
        <v>2</v>
      </c>
      <c r="I43" s="1" t="s">
        <v>72</v>
      </c>
      <c r="J43" s="10">
        <f t="shared" ref="J43:J49" si="24">(C43+H43)</f>
        <v>5</v>
      </c>
      <c r="K43" s="10">
        <f t="shared" ref="K43:K49" si="25">(D43+G43)-(TRUNC((D43+G43)/16)*16)</f>
        <v>8</v>
      </c>
      <c r="L43" s="10">
        <f t="shared" ref="L43:L49" si="26">E43-(TRUNC(E43/16)*16)</f>
        <v>8</v>
      </c>
    </row>
    <row r="44" spans="1:12" x14ac:dyDescent="0.2">
      <c r="A44" s="24" t="str">
        <f>'SB1'!A33</f>
        <v>Leo Pocock</v>
      </c>
      <c r="B44" s="24" t="str">
        <f>Clan!B38</f>
        <v>Pewsey 2</v>
      </c>
      <c r="C44" s="1">
        <f>'SB1'!D33+Clan!D38+Lech1!D38+'Rad1'!D41+Pew!D41</f>
        <v>6</v>
      </c>
      <c r="D44" s="1">
        <f>'SB1'!E33+Clan!E38+Lech1!E38+'Rad1'!E41+Pew!E41</f>
        <v>24</v>
      </c>
      <c r="E44" s="1">
        <f>'SB1'!F33+Clan!F38+Lech1!F38+'Rad1'!F41+Pew!F41</f>
        <v>0</v>
      </c>
      <c r="G44">
        <f t="shared" si="22"/>
        <v>0</v>
      </c>
      <c r="H44">
        <f t="shared" si="23"/>
        <v>1</v>
      </c>
      <c r="I44" s="1" t="s">
        <v>72</v>
      </c>
      <c r="J44" s="10">
        <f t="shared" si="24"/>
        <v>7</v>
      </c>
      <c r="K44" s="10">
        <f t="shared" si="25"/>
        <v>8</v>
      </c>
      <c r="L44" s="10">
        <f t="shared" si="26"/>
        <v>0</v>
      </c>
    </row>
    <row r="45" spans="1:12" x14ac:dyDescent="0.2">
      <c r="A45" s="24" t="str">
        <f>Clan!A39</f>
        <v>RESERVE (pewsey2)</v>
      </c>
      <c r="B45" s="24" t="str">
        <f>Clan!B39</f>
        <v>Pewsey 2</v>
      </c>
      <c r="C45" s="1">
        <f>Clan!D39+Lech1!D39+'Rad1'!D42+Pew!D42</f>
        <v>0</v>
      </c>
      <c r="D45" s="1">
        <f>Clan!E39+Lech1!E39+'Rad1'!E42+Pew!E42</f>
        <v>0</v>
      </c>
      <c r="E45" s="1">
        <f>Clan!F39+Lech1!F39+'Rad1'!F42+Pew!F42</f>
        <v>0</v>
      </c>
      <c r="G45">
        <f t="shared" ref="G45" si="27">TRUNC(E45/16)</f>
        <v>0</v>
      </c>
      <c r="H45">
        <f t="shared" ref="H45" si="28">TRUNC((D45+G45)/16)</f>
        <v>0</v>
      </c>
      <c r="I45" s="28" t="s">
        <v>72</v>
      </c>
      <c r="J45" s="10">
        <f t="shared" ref="J45" si="29">(C45+H45)</f>
        <v>0</v>
      </c>
      <c r="K45" s="10">
        <f t="shared" ref="K45" si="30">(D45+G45)-(TRUNC((D45+G45)/16)*16)</f>
        <v>0</v>
      </c>
      <c r="L45" s="10">
        <f t="shared" ref="L45" si="31">E45-(TRUNC(E45/16)*16)</f>
        <v>0</v>
      </c>
    </row>
    <row r="46" spans="1:12" x14ac:dyDescent="0.2">
      <c r="A46" s="24" t="str">
        <f>'SB1'!A34</f>
        <v>Colin Weston</v>
      </c>
      <c r="B46" s="24" t="str">
        <f>Clan!B40</f>
        <v>Pewsey 2</v>
      </c>
      <c r="C46" s="1">
        <f>'SB1'!D34+Clan!D40+Lech1!D40+'Rad1'!D43+Pew!D43</f>
        <v>17</v>
      </c>
      <c r="D46" s="1">
        <f>'SB1'!E34+Clan!E40+Lech1!E40+'Rad1'!E43+Pew!E43</f>
        <v>29</v>
      </c>
      <c r="E46" s="1">
        <f>'SB1'!F34+Clan!F40+Lech1!F40+'Rad1'!F43+Pew!F43</f>
        <v>8</v>
      </c>
      <c r="G46">
        <f t="shared" si="22"/>
        <v>0</v>
      </c>
      <c r="H46">
        <f t="shared" si="23"/>
        <v>1</v>
      </c>
      <c r="I46" s="1" t="s">
        <v>72</v>
      </c>
      <c r="J46" s="10">
        <f t="shared" si="24"/>
        <v>18</v>
      </c>
      <c r="K46" s="10">
        <f t="shared" si="25"/>
        <v>13</v>
      </c>
      <c r="L46" s="10">
        <f t="shared" si="26"/>
        <v>8</v>
      </c>
    </row>
    <row r="47" spans="1:12" x14ac:dyDescent="0.2">
      <c r="A47" s="24" t="str">
        <f>'SB1'!A35</f>
        <v>M.Harris</v>
      </c>
      <c r="B47" s="24" t="str">
        <f>Clan!B41</f>
        <v>Pewsey 2</v>
      </c>
      <c r="C47" s="1">
        <f>'SB1'!D35+Clan!D41+Lech1!D41+'Rad1'!D44+Pew!D44</f>
        <v>2</v>
      </c>
      <c r="D47" s="1">
        <f>'SB1'!E35+Clan!E41+Lech1!E41+'Rad1'!E44+Pew!E44</f>
        <v>11</v>
      </c>
      <c r="E47" s="1">
        <f>'SB1'!F35+Clan!F41+Lech1!F41+'Rad1'!F44+Pew!F44</f>
        <v>0</v>
      </c>
      <c r="G47">
        <f t="shared" si="22"/>
        <v>0</v>
      </c>
      <c r="H47">
        <f t="shared" si="23"/>
        <v>0</v>
      </c>
      <c r="I47" s="1" t="s">
        <v>72</v>
      </c>
      <c r="J47" s="10">
        <f t="shared" si="24"/>
        <v>2</v>
      </c>
      <c r="K47" s="10">
        <f t="shared" si="25"/>
        <v>11</v>
      </c>
      <c r="L47" s="10">
        <f t="shared" si="26"/>
        <v>0</v>
      </c>
    </row>
    <row r="48" spans="1:12" x14ac:dyDescent="0.2">
      <c r="A48" s="24" t="str">
        <f>'SB1'!A36</f>
        <v>S.Burden</v>
      </c>
      <c r="B48" s="24" t="str">
        <f>Clan!B42</f>
        <v>Pewsey 2</v>
      </c>
      <c r="C48" s="1">
        <f>'SB1'!D36+Clan!D42+Lech1!D42+'Rad1'!D45+Pew!D45</f>
        <v>8</v>
      </c>
      <c r="D48" s="1">
        <f>'SB1'!E36+Clan!E42+Lech1!E42+'Rad1'!E45+Pew!E45</f>
        <v>35</v>
      </c>
      <c r="E48" s="1">
        <f>'SB1'!F36+Clan!F42+Lech1!F42+'Rad1'!F45+Pew!F45</f>
        <v>8</v>
      </c>
      <c r="G48">
        <f t="shared" si="22"/>
        <v>0</v>
      </c>
      <c r="H48">
        <f t="shared" si="23"/>
        <v>2</v>
      </c>
      <c r="I48" s="1" t="s">
        <v>72</v>
      </c>
      <c r="J48" s="10">
        <f t="shared" si="24"/>
        <v>10</v>
      </c>
      <c r="K48" s="10">
        <f t="shared" si="25"/>
        <v>3</v>
      </c>
      <c r="L48" s="10">
        <f t="shared" si="26"/>
        <v>8</v>
      </c>
    </row>
    <row r="49" spans="1:12" x14ac:dyDescent="0.2">
      <c r="A49" s="24" t="str">
        <f>'SB1'!A37</f>
        <v>Nick Worters</v>
      </c>
      <c r="B49" s="24" t="str">
        <f>Clan!B43</f>
        <v>Pewsey 2</v>
      </c>
      <c r="C49" s="1">
        <f>'SB1'!D37+Clan!D43+Lech1!D43+'Rad1'!D46+Pew!D46</f>
        <v>11</v>
      </c>
      <c r="D49" s="1">
        <f>'SB1'!E37+Clan!E43+Lech1!E43+'Rad1'!E46+Pew!E46</f>
        <v>47</v>
      </c>
      <c r="E49" s="1">
        <f>'SB1'!F37+Clan!F43+Lech1!F43+'Rad1'!F46+Pew!F46</f>
        <v>0</v>
      </c>
      <c r="G49">
        <f t="shared" si="22"/>
        <v>0</v>
      </c>
      <c r="H49">
        <f t="shared" si="23"/>
        <v>2</v>
      </c>
      <c r="I49" s="1" t="s">
        <v>72</v>
      </c>
      <c r="J49" s="10">
        <f t="shared" si="24"/>
        <v>13</v>
      </c>
      <c r="K49" s="10">
        <f t="shared" si="25"/>
        <v>15</v>
      </c>
      <c r="L49" s="10">
        <f t="shared" si="26"/>
        <v>0</v>
      </c>
    </row>
  </sheetData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Q47" sqref="Q47"/>
    </sheetView>
  </sheetViews>
  <sheetFormatPr defaultRowHeight="12.75" x14ac:dyDescent="0.2"/>
  <cols>
    <col min="1" max="1" width="16.7109375" style="24" customWidth="1"/>
    <col min="2" max="2" width="17.7109375" customWidth="1"/>
    <col min="3" max="7" width="9.28515625" style="1" customWidth="1"/>
    <col min="8" max="11" width="9.140625" style="1"/>
  </cols>
  <sheetData>
    <row r="1" spans="1:11" ht="13.5" thickBot="1" x14ac:dyDescent="0.25">
      <c r="A1" s="25" t="s">
        <v>0</v>
      </c>
      <c r="B1" s="2" t="s">
        <v>4</v>
      </c>
      <c r="C1" s="3" t="s">
        <v>1</v>
      </c>
      <c r="D1" s="3" t="s">
        <v>2</v>
      </c>
      <c r="E1" s="3" t="s">
        <v>18</v>
      </c>
      <c r="F1" s="3" t="s">
        <v>3</v>
      </c>
      <c r="G1" s="3" t="s">
        <v>11</v>
      </c>
      <c r="H1" s="3" t="s">
        <v>12</v>
      </c>
      <c r="I1" s="3" t="s">
        <v>7</v>
      </c>
      <c r="J1" s="3" t="s">
        <v>8</v>
      </c>
      <c r="K1" s="3" t="s">
        <v>13</v>
      </c>
    </row>
    <row r="2" spans="1:11" ht="13.5" thickBot="1" x14ac:dyDescent="0.25">
      <c r="A2" s="25" t="str">
        <f>'SB1'!A2</f>
        <v>Nigel Russell</v>
      </c>
      <c r="B2" s="25" t="str">
        <f>'SB1'!B2</f>
        <v>Isis A</v>
      </c>
      <c r="C2" s="27">
        <f>'SB1'!C2</f>
        <v>6</v>
      </c>
      <c r="D2" s="27">
        <f>Clan!C2</f>
        <v>6</v>
      </c>
      <c r="E2" s="55">
        <f>Lech1!C2</f>
        <v>0</v>
      </c>
      <c r="F2" s="27">
        <f>'Rad1'!C2</f>
        <v>2</v>
      </c>
      <c r="G2" s="27">
        <f>Pew!C2</f>
        <v>4</v>
      </c>
      <c r="H2" s="27">
        <f>SUM(C2:G2)</f>
        <v>18</v>
      </c>
      <c r="I2" s="27">
        <f>Weights!J2</f>
        <v>14</v>
      </c>
      <c r="J2" s="27">
        <f>Weights!K2</f>
        <v>1</v>
      </c>
      <c r="K2" s="27">
        <f>Weights!L2</f>
        <v>8</v>
      </c>
    </row>
    <row r="3" spans="1:11" ht="13.5" thickBot="1" x14ac:dyDescent="0.25">
      <c r="A3" s="25" t="str">
        <f>'SB1'!A3</f>
        <v>Gary Davis</v>
      </c>
      <c r="B3" s="25" t="str">
        <f>'SB1'!B3</f>
        <v>Isis A</v>
      </c>
      <c r="C3" s="27">
        <f>'SB1'!C3</f>
        <v>4</v>
      </c>
      <c r="D3" s="27">
        <f>Clan!C3</f>
        <v>1</v>
      </c>
      <c r="E3" s="27">
        <f>Lech1!C3</f>
        <v>4</v>
      </c>
      <c r="F3" s="27">
        <f>'Rad1'!C3</f>
        <v>1</v>
      </c>
      <c r="G3" s="27">
        <f>Pew!C3</f>
        <v>3</v>
      </c>
      <c r="H3" s="27">
        <f>SUM(C3:G3)</f>
        <v>13</v>
      </c>
      <c r="I3" s="27">
        <f>Weights!J3</f>
        <v>7</v>
      </c>
      <c r="J3" s="27">
        <f>Weights!K3</f>
        <v>9</v>
      </c>
      <c r="K3" s="27">
        <f>Weights!L3</f>
        <v>0</v>
      </c>
    </row>
    <row r="4" spans="1:11" ht="13.5" thickBot="1" x14ac:dyDescent="0.25">
      <c r="A4" s="25" t="str">
        <f>'SB1'!A4</f>
        <v>Paul Rice</v>
      </c>
      <c r="B4" s="25" t="str">
        <f>'SB1'!B4</f>
        <v>Isis A</v>
      </c>
      <c r="C4" s="27">
        <f>'SB1'!C4</f>
        <v>4</v>
      </c>
      <c r="D4" s="27">
        <f>Clan!C4</f>
        <v>6</v>
      </c>
      <c r="E4" s="27">
        <f>Lech1!C4</f>
        <v>3</v>
      </c>
      <c r="F4" s="27">
        <f>'Rad1'!C4</f>
        <v>4</v>
      </c>
      <c r="G4" s="27">
        <f>Pew!C4</f>
        <v>1</v>
      </c>
      <c r="H4" s="27">
        <f>SUM(C4:G4)</f>
        <v>18</v>
      </c>
      <c r="I4" s="27">
        <f>Weights!J4</f>
        <v>19</v>
      </c>
      <c r="J4" s="27">
        <f>Weights!K4</f>
        <v>6</v>
      </c>
      <c r="K4" s="27">
        <f>Weights!L4</f>
        <v>0</v>
      </c>
    </row>
    <row r="5" spans="1:11" ht="13.5" thickBot="1" x14ac:dyDescent="0.25">
      <c r="A5" s="25" t="str">
        <f>Clan!A5</f>
        <v>Trevor Bradley</v>
      </c>
      <c r="B5" s="2" t="str">
        <f>Clan!B5</f>
        <v>Isis A</v>
      </c>
      <c r="C5" s="55">
        <v>0</v>
      </c>
      <c r="D5" s="27">
        <f>Clan!C5</f>
        <v>5</v>
      </c>
      <c r="E5" s="27">
        <f>Lech1!C5</f>
        <v>5</v>
      </c>
      <c r="F5" s="27">
        <f>'Rad1'!C5</f>
        <v>6</v>
      </c>
      <c r="G5" s="55">
        <f>Pew!C5</f>
        <v>0</v>
      </c>
      <c r="H5" s="27">
        <f>SUM(D5:G5)</f>
        <v>16</v>
      </c>
      <c r="I5" s="27">
        <f>Weights!J5</f>
        <v>13</v>
      </c>
      <c r="J5" s="27">
        <f>Weights!K5</f>
        <v>4</v>
      </c>
      <c r="K5" s="27">
        <f>Weights!L5</f>
        <v>8</v>
      </c>
    </row>
    <row r="6" spans="1:11" ht="13.5" thickBot="1" x14ac:dyDescent="0.25">
      <c r="A6" s="25" t="str">
        <f>'SB1'!A6</f>
        <v>Peter Gilbert</v>
      </c>
      <c r="B6" s="25" t="str">
        <f>'SB1'!B6</f>
        <v>Isis A</v>
      </c>
      <c r="C6" s="27">
        <f>'SB1'!C6</f>
        <v>6</v>
      </c>
      <c r="D6" s="27">
        <f>Clan!C7</f>
        <v>4</v>
      </c>
      <c r="E6" s="27">
        <f>Lech1!C7</f>
        <v>2</v>
      </c>
      <c r="F6" s="27">
        <f>'Rad1'!C7</f>
        <v>3</v>
      </c>
      <c r="G6" s="27">
        <f>Pew!C7</f>
        <v>2</v>
      </c>
      <c r="H6" s="27">
        <f>SUM(C6:G6)</f>
        <v>17</v>
      </c>
      <c r="I6" s="27">
        <f>Weights!J7</f>
        <v>15</v>
      </c>
      <c r="J6" s="27">
        <f>Weights!K7</f>
        <v>5</v>
      </c>
      <c r="K6" s="27">
        <f>Weights!L7</f>
        <v>0</v>
      </c>
    </row>
    <row r="7" spans="1:11" ht="13.5" thickBot="1" x14ac:dyDescent="0.25">
      <c r="A7" s="25" t="str">
        <f>'SB1'!A7</f>
        <v>Len Baldwin</v>
      </c>
      <c r="B7" s="25" t="str">
        <f>'SB1'!B7</f>
        <v>Isis A</v>
      </c>
      <c r="C7" s="27">
        <f>'SB1'!C7</f>
        <v>5</v>
      </c>
      <c r="D7" s="27">
        <f>Clan!C8</f>
        <v>6</v>
      </c>
      <c r="E7" s="27">
        <f>Lech1!C8</f>
        <v>5</v>
      </c>
      <c r="F7" s="27">
        <f>'Rad1'!C8</f>
        <v>0</v>
      </c>
      <c r="G7" s="27">
        <f>Pew!C8</f>
        <v>2</v>
      </c>
      <c r="H7" s="27">
        <f>SUM(C7:G7)</f>
        <v>18</v>
      </c>
      <c r="I7" s="27">
        <f>Weights!J8</f>
        <v>15</v>
      </c>
      <c r="J7" s="27">
        <f>Weights!K8</f>
        <v>1</v>
      </c>
      <c r="K7" s="27">
        <f>Weights!L8</f>
        <v>8</v>
      </c>
    </row>
    <row r="8" spans="1:11" ht="13.5" thickBot="1" x14ac:dyDescent="0.25">
      <c r="A8" s="25" t="str">
        <f>'SB1'!A8</f>
        <v>Steve Bull</v>
      </c>
      <c r="B8" s="25" t="str">
        <f>'SB1'!B8</f>
        <v>Isis B</v>
      </c>
      <c r="C8" s="27">
        <f>'SB1'!C8</f>
        <v>1</v>
      </c>
      <c r="D8" s="27">
        <f>Clan!C9</f>
        <v>2</v>
      </c>
      <c r="E8" s="27">
        <f>Lech1!C9</f>
        <v>0</v>
      </c>
      <c r="F8" s="27">
        <f>'Rad1'!C9</f>
        <v>0</v>
      </c>
      <c r="G8" s="55">
        <f>Pew!C9</f>
        <v>0</v>
      </c>
      <c r="H8" s="27">
        <f>SUM(C8:G8)</f>
        <v>3</v>
      </c>
      <c r="I8" s="27">
        <f>Weights!J9</f>
        <v>3</v>
      </c>
      <c r="J8" s="27">
        <f>Weights!K9</f>
        <v>5</v>
      </c>
      <c r="K8" s="27">
        <f>Weights!L9</f>
        <v>0</v>
      </c>
    </row>
    <row r="9" spans="1:11" ht="13.5" thickBot="1" x14ac:dyDescent="0.25">
      <c r="A9" s="25" t="str">
        <f>'SB1'!A9</f>
        <v>Phil Mckay</v>
      </c>
      <c r="B9" s="25" t="str">
        <f>'SB1'!B9</f>
        <v>Isis B</v>
      </c>
      <c r="C9" s="27">
        <f>'SB1'!C9</f>
        <v>5</v>
      </c>
      <c r="D9" s="27">
        <f>Clan!C10</f>
        <v>4</v>
      </c>
      <c r="E9" s="27">
        <f>Lech1!C10</f>
        <v>5</v>
      </c>
      <c r="F9" s="27">
        <f>'Rad1'!C10</f>
        <v>6</v>
      </c>
      <c r="G9" s="27">
        <f>Pew!C10</f>
        <v>2</v>
      </c>
      <c r="H9" s="27">
        <f>SUM(C9:G9)</f>
        <v>22</v>
      </c>
      <c r="I9" s="27">
        <f>Weights!J10</f>
        <v>8</v>
      </c>
      <c r="J9" s="27">
        <f>Weights!K10</f>
        <v>11</v>
      </c>
      <c r="K9" s="27">
        <f>Weights!L10</f>
        <v>0</v>
      </c>
    </row>
    <row r="10" spans="1:11" ht="13.5" thickBot="1" x14ac:dyDescent="0.25">
      <c r="A10" s="25" t="str">
        <f>Clan!A11</f>
        <v>Tony Leach</v>
      </c>
      <c r="B10" s="2" t="str">
        <f>Clan!B11</f>
        <v>Isis B</v>
      </c>
      <c r="C10" s="55">
        <v>0</v>
      </c>
      <c r="D10" s="27">
        <f>Clan!C11</f>
        <v>1</v>
      </c>
      <c r="E10" s="55">
        <f>Lech1!C11</f>
        <v>0</v>
      </c>
      <c r="F10" s="55">
        <f>'Rad1'!C11</f>
        <v>0</v>
      </c>
      <c r="G10" s="55">
        <f>Pew!C11</f>
        <v>0</v>
      </c>
      <c r="H10" s="27">
        <f>SUM(D10:G10)</f>
        <v>1</v>
      </c>
      <c r="I10" s="27">
        <f>Weights!J11</f>
        <v>0</v>
      </c>
      <c r="J10" s="27">
        <f>Weights!K11</f>
        <v>11</v>
      </c>
      <c r="K10" s="27">
        <f>Weights!L11</f>
        <v>0</v>
      </c>
    </row>
    <row r="11" spans="1:11" ht="13.5" thickBot="1" x14ac:dyDescent="0.25">
      <c r="A11" s="25" t="str">
        <f>'SB1'!A10</f>
        <v>Bruce Murtough</v>
      </c>
      <c r="B11" s="25" t="str">
        <f>'SB1'!B10</f>
        <v>Isis B</v>
      </c>
      <c r="C11" s="27">
        <f>'SB1'!C10</f>
        <v>2</v>
      </c>
      <c r="D11" s="55">
        <f>Clan!C12</f>
        <v>0</v>
      </c>
      <c r="E11" s="27">
        <f>Lech1!C12</f>
        <v>1</v>
      </c>
      <c r="F11" s="27">
        <f>'Rad1'!C12</f>
        <v>5</v>
      </c>
      <c r="G11" s="55">
        <f>Pew!C12</f>
        <v>0</v>
      </c>
      <c r="H11" s="27">
        <f t="shared" ref="H11:H25" si="0">SUM(C11:G11)</f>
        <v>8</v>
      </c>
      <c r="I11" s="27">
        <f>Weights!J12</f>
        <v>7</v>
      </c>
      <c r="J11" s="27">
        <f>Weights!K12</f>
        <v>3</v>
      </c>
      <c r="K11" s="27">
        <f>Weights!L12</f>
        <v>0</v>
      </c>
    </row>
    <row r="12" spans="1:11" ht="13.5" thickBot="1" x14ac:dyDescent="0.25">
      <c r="A12" s="25" t="str">
        <f>'SB1'!A5</f>
        <v>Fred Parker</v>
      </c>
      <c r="B12" s="25" t="str">
        <f>'SB1'!B5</f>
        <v>Isis A</v>
      </c>
      <c r="C12" s="27">
        <f>'SB1'!C5</f>
        <v>4</v>
      </c>
      <c r="D12" s="55">
        <f>Clan!C6</f>
        <v>0</v>
      </c>
      <c r="E12" s="27">
        <f>Lech1!C6</f>
        <v>3</v>
      </c>
      <c r="F12" s="27">
        <f>'Rad1'!C13</f>
        <v>4</v>
      </c>
      <c r="G12" s="27">
        <f>Pew!C6</f>
        <v>4</v>
      </c>
      <c r="H12" s="27">
        <f t="shared" si="0"/>
        <v>15</v>
      </c>
      <c r="I12" s="27">
        <f>Weights!J6</f>
        <v>11</v>
      </c>
      <c r="J12" s="27">
        <f>Weights!K6</f>
        <v>10</v>
      </c>
      <c r="K12" s="27">
        <f>Weights!L6</f>
        <v>0</v>
      </c>
    </row>
    <row r="13" spans="1:11" ht="13.5" thickBot="1" x14ac:dyDescent="0.25">
      <c r="A13" s="25" t="str">
        <f>'SB1'!A11</f>
        <v>Eamon Byrne</v>
      </c>
      <c r="B13" s="25" t="str">
        <f>'SB1'!B11</f>
        <v>Isis B</v>
      </c>
      <c r="C13" s="27">
        <f>'SB1'!C11</f>
        <v>4</v>
      </c>
      <c r="D13" s="27">
        <f>Clan!C13</f>
        <v>2</v>
      </c>
      <c r="E13" s="27">
        <f>Lech1!C13</f>
        <v>1</v>
      </c>
      <c r="F13" s="55">
        <f>'Rad1'!C14</f>
        <v>0</v>
      </c>
      <c r="G13" s="27">
        <f>Pew!C13</f>
        <v>5</v>
      </c>
      <c r="H13" s="27">
        <f t="shared" si="0"/>
        <v>12</v>
      </c>
      <c r="I13" s="27">
        <f>Weights!J14</f>
        <v>9</v>
      </c>
      <c r="J13" s="27">
        <f>Weights!K14</f>
        <v>15</v>
      </c>
      <c r="K13" s="27">
        <f>Weights!L14</f>
        <v>0</v>
      </c>
    </row>
    <row r="14" spans="1:11" ht="13.5" thickBot="1" x14ac:dyDescent="0.25">
      <c r="A14" s="25" t="str">
        <f>'SB1'!A12</f>
        <v>Bob Garrett</v>
      </c>
      <c r="B14" s="25" t="str">
        <f>'SB1'!B12</f>
        <v>Isis B</v>
      </c>
      <c r="C14" s="27">
        <f>'SB1'!C12</f>
        <v>1</v>
      </c>
      <c r="D14" s="27">
        <f>Clan!C14</f>
        <v>3</v>
      </c>
      <c r="E14" s="27">
        <f>Lech1!C14</f>
        <v>1</v>
      </c>
      <c r="F14" s="27">
        <f>'Rad1'!C15</f>
        <v>3</v>
      </c>
      <c r="G14" s="27">
        <f>Pew!C14</f>
        <v>5</v>
      </c>
      <c r="H14" s="27">
        <f t="shared" si="0"/>
        <v>13</v>
      </c>
      <c r="I14" s="27">
        <f>Weights!J15</f>
        <v>4</v>
      </c>
      <c r="J14" s="27">
        <f>Weights!K15</f>
        <v>14</v>
      </c>
      <c r="K14" s="27">
        <f>Weights!L15</f>
        <v>0</v>
      </c>
    </row>
    <row r="15" spans="1:11" ht="13.5" thickBot="1" x14ac:dyDescent="0.25">
      <c r="A15" s="25" t="str">
        <f>'SB1'!A13</f>
        <v>Rod Garrett</v>
      </c>
      <c r="B15" s="25" t="str">
        <f>'SB1'!B13</f>
        <v>Isis B</v>
      </c>
      <c r="C15" s="27">
        <f>'SB1'!C13</f>
        <v>2</v>
      </c>
      <c r="D15" s="27">
        <f>Clan!C15</f>
        <v>1</v>
      </c>
      <c r="E15" s="27">
        <f>Lech1!C15</f>
        <v>1</v>
      </c>
      <c r="F15" s="27">
        <f>'Rad1'!C16</f>
        <v>1</v>
      </c>
      <c r="G15" s="27">
        <f>Pew!C15</f>
        <v>0</v>
      </c>
      <c r="H15" s="27">
        <f t="shared" si="0"/>
        <v>5</v>
      </c>
      <c r="I15" s="27">
        <f>Weights!J16</f>
        <v>2</v>
      </c>
      <c r="J15" s="27">
        <f>Weights!K16</f>
        <v>1</v>
      </c>
      <c r="K15" s="27">
        <f>Weights!L16</f>
        <v>8</v>
      </c>
    </row>
    <row r="16" spans="1:11" ht="13.5" thickBot="1" x14ac:dyDescent="0.25">
      <c r="A16" s="120" t="s">
        <v>123</v>
      </c>
      <c r="B16" s="120" t="s">
        <v>10</v>
      </c>
      <c r="C16" s="55">
        <v>0</v>
      </c>
      <c r="D16" s="55">
        <v>0</v>
      </c>
      <c r="E16" s="55">
        <v>0</v>
      </c>
      <c r="F16" s="55">
        <v>0</v>
      </c>
      <c r="G16" s="27">
        <v>2</v>
      </c>
      <c r="H16" s="27">
        <v>2</v>
      </c>
      <c r="I16" s="27">
        <v>0</v>
      </c>
      <c r="J16" s="27">
        <v>11</v>
      </c>
      <c r="K16" s="27">
        <v>0</v>
      </c>
    </row>
    <row r="17" spans="1:11" ht="13.5" thickBot="1" x14ac:dyDescent="0.25">
      <c r="A17" s="120" t="s">
        <v>124</v>
      </c>
      <c r="B17" s="120" t="s">
        <v>10</v>
      </c>
      <c r="C17" s="27">
        <v>0</v>
      </c>
      <c r="D17" s="27">
        <v>0</v>
      </c>
      <c r="E17" s="27">
        <v>0</v>
      </c>
      <c r="F17" s="27">
        <v>0</v>
      </c>
      <c r="G17" s="27">
        <v>1</v>
      </c>
      <c r="H17" s="27">
        <v>1</v>
      </c>
      <c r="I17" s="27">
        <v>0</v>
      </c>
      <c r="J17" s="27">
        <v>2</v>
      </c>
      <c r="K17" s="27">
        <v>8</v>
      </c>
    </row>
    <row r="18" spans="1:11" ht="13.5" thickBot="1" x14ac:dyDescent="0.25">
      <c r="A18" s="25" t="str">
        <f>'SB1'!A14</f>
        <v>Aron Pickett</v>
      </c>
      <c r="B18" s="25" t="str">
        <f>'SB1'!B14</f>
        <v>House Of Angling</v>
      </c>
      <c r="C18" s="27">
        <f>'SB1'!C14</f>
        <v>6</v>
      </c>
      <c r="D18" s="27">
        <f>Clan!C16</f>
        <v>6</v>
      </c>
      <c r="E18" s="27">
        <f>Lech1!C16</f>
        <v>6</v>
      </c>
      <c r="F18" s="27">
        <f>'Rad1'!C17</f>
        <v>5</v>
      </c>
      <c r="G18" s="27">
        <f>Pew!C18</f>
        <v>6</v>
      </c>
      <c r="H18" s="27">
        <f t="shared" si="0"/>
        <v>29</v>
      </c>
      <c r="I18" s="27">
        <f>Weights!J19</f>
        <v>29</v>
      </c>
      <c r="J18" s="27">
        <f>Weights!K19</f>
        <v>11</v>
      </c>
      <c r="K18" s="27">
        <f>Weights!L19</f>
        <v>8</v>
      </c>
    </row>
    <row r="19" spans="1:11" ht="13.5" thickBot="1" x14ac:dyDescent="0.25">
      <c r="A19" s="25" t="str">
        <f>'SB1'!A15</f>
        <v>Alan Pickett</v>
      </c>
      <c r="B19" s="25" t="str">
        <f>'SB1'!B15</f>
        <v>House Of Angling</v>
      </c>
      <c r="C19" s="27">
        <f>'SB1'!C15</f>
        <v>1</v>
      </c>
      <c r="D19" s="55">
        <f>Clan!C17</f>
        <v>0</v>
      </c>
      <c r="E19" s="55">
        <f>Lech1!C17</f>
        <v>0</v>
      </c>
      <c r="F19" s="55">
        <f>'Rad1'!C18</f>
        <v>0</v>
      </c>
      <c r="G19" s="55">
        <f>Pew!C19</f>
        <v>0</v>
      </c>
      <c r="H19" s="27">
        <f t="shared" si="0"/>
        <v>1</v>
      </c>
      <c r="I19" s="27">
        <f>Weights!J20</f>
        <v>0</v>
      </c>
      <c r="J19" s="27">
        <f>Weights!K20</f>
        <v>10</v>
      </c>
      <c r="K19" s="27">
        <f>Weights!L20</f>
        <v>0</v>
      </c>
    </row>
    <row r="20" spans="1:11" ht="13.5" thickBot="1" x14ac:dyDescent="0.25">
      <c r="A20" s="25" t="str">
        <f>'SB1'!A16</f>
        <v>Elvis</v>
      </c>
      <c r="B20" s="25" t="str">
        <f>'SB1'!B16</f>
        <v>House Of Angling</v>
      </c>
      <c r="C20" s="27">
        <f>'SB1'!C16</f>
        <v>6</v>
      </c>
      <c r="D20" s="27">
        <f>Clan!C18</f>
        <v>2</v>
      </c>
      <c r="E20" s="27">
        <f>Lech1!C18</f>
        <v>6</v>
      </c>
      <c r="F20" s="27">
        <f>'Rad1'!C19</f>
        <v>3</v>
      </c>
      <c r="G20" s="27">
        <f>Pew!C20</f>
        <v>3</v>
      </c>
      <c r="H20" s="27">
        <f t="shared" si="0"/>
        <v>20</v>
      </c>
      <c r="I20" s="27">
        <f>Weights!J21</f>
        <v>24</v>
      </c>
      <c r="J20" s="27">
        <f>Weights!K21</f>
        <v>13</v>
      </c>
      <c r="K20" s="27">
        <f>Weights!L21</f>
        <v>8</v>
      </c>
    </row>
    <row r="21" spans="1:11" ht="13.5" thickBot="1" x14ac:dyDescent="0.25">
      <c r="A21" s="25" t="str">
        <f>'SB1'!A17</f>
        <v>Gregg Bayliss</v>
      </c>
      <c r="B21" s="25" t="str">
        <f>'SB1'!B17</f>
        <v>House Of Angling</v>
      </c>
      <c r="C21" s="27">
        <f>'SB1'!C17</f>
        <v>3</v>
      </c>
      <c r="D21" s="27">
        <f>Clan!C19</f>
        <v>1</v>
      </c>
      <c r="E21" s="27">
        <f>Lech1!C19</f>
        <v>1</v>
      </c>
      <c r="F21" s="55">
        <f>'Rad1'!C20</f>
        <v>0</v>
      </c>
      <c r="G21" s="27">
        <f>Pew!C21</f>
        <v>3</v>
      </c>
      <c r="H21" s="27">
        <f t="shared" si="0"/>
        <v>8</v>
      </c>
      <c r="I21" s="27">
        <f>Weights!J22</f>
        <v>5</v>
      </c>
      <c r="J21" s="27">
        <f>Weights!K22</f>
        <v>9</v>
      </c>
      <c r="K21" s="27">
        <f>Weights!L22</f>
        <v>0</v>
      </c>
    </row>
    <row r="22" spans="1:11" ht="13.5" thickBot="1" x14ac:dyDescent="0.25">
      <c r="A22" s="25" t="str">
        <f>'Rad1'!A21</f>
        <v>Phil B</v>
      </c>
      <c r="B22" s="25" t="s">
        <v>52</v>
      </c>
      <c r="C22" s="55">
        <v>0</v>
      </c>
      <c r="D22" s="55">
        <v>0</v>
      </c>
      <c r="E22" s="55">
        <v>0</v>
      </c>
      <c r="F22" s="27">
        <f>'Rad1'!C21</f>
        <v>2</v>
      </c>
      <c r="G22" s="55">
        <v>0</v>
      </c>
      <c r="H22" s="27">
        <f t="shared" si="0"/>
        <v>2</v>
      </c>
      <c r="I22" s="27">
        <f>Weights!J23</f>
        <v>0</v>
      </c>
      <c r="J22" s="27">
        <f>Weights!K23</f>
        <v>2</v>
      </c>
      <c r="K22" s="27">
        <f>Weights!L23</f>
        <v>8</v>
      </c>
    </row>
    <row r="23" spans="1:11" ht="13.5" thickBot="1" x14ac:dyDescent="0.25">
      <c r="A23" s="25" t="str">
        <f>'Rad1'!A22</f>
        <v>Mark Kay</v>
      </c>
      <c r="B23" s="25" t="s">
        <v>52</v>
      </c>
      <c r="C23" s="55">
        <v>0</v>
      </c>
      <c r="D23" s="55">
        <v>0</v>
      </c>
      <c r="E23" s="55">
        <v>0</v>
      </c>
      <c r="F23" s="27">
        <f>'Rad1'!C22</f>
        <v>6</v>
      </c>
      <c r="G23" s="55">
        <v>0</v>
      </c>
      <c r="H23" s="27">
        <f t="shared" si="0"/>
        <v>6</v>
      </c>
      <c r="I23" s="27">
        <f>Weights!J24</f>
        <v>2</v>
      </c>
      <c r="J23" s="27">
        <f>Weights!K24</f>
        <v>12</v>
      </c>
      <c r="K23" s="27">
        <f>Weights!L24</f>
        <v>0</v>
      </c>
    </row>
    <row r="24" spans="1:11" ht="13.5" thickBot="1" x14ac:dyDescent="0.25">
      <c r="A24" s="25" t="str">
        <f>'SB1'!A18</f>
        <v>Darren Reeve</v>
      </c>
      <c r="B24" s="25" t="str">
        <f>'SB1'!B18</f>
        <v>House Of Angling</v>
      </c>
      <c r="C24" s="27">
        <f>'SB1'!C18</f>
        <v>3</v>
      </c>
      <c r="D24" s="27">
        <f>Clan!C20</f>
        <v>3</v>
      </c>
      <c r="E24" s="27">
        <f>Lech1!C20</f>
        <v>6</v>
      </c>
      <c r="F24" s="55">
        <f>'Rad1'!C23</f>
        <v>0</v>
      </c>
      <c r="G24" s="55">
        <f>Pew!C22</f>
        <v>0</v>
      </c>
      <c r="H24" s="27">
        <f t="shared" si="0"/>
        <v>12</v>
      </c>
      <c r="I24" s="27">
        <f>Weights!J25</f>
        <v>13</v>
      </c>
      <c r="J24" s="27">
        <f>Weights!K25</f>
        <v>1</v>
      </c>
      <c r="K24" s="27">
        <f>Weights!L25</f>
        <v>8</v>
      </c>
    </row>
    <row r="25" spans="1:11" ht="13.5" thickBot="1" x14ac:dyDescent="0.25">
      <c r="A25" s="25" t="str">
        <f>Clan!A21</f>
        <v>Ralph Hillier</v>
      </c>
      <c r="B25" s="25" t="str">
        <f>'SB1'!B19</f>
        <v>House Of Angling</v>
      </c>
      <c r="C25" s="55">
        <f>'SB1'!C19</f>
        <v>0</v>
      </c>
      <c r="D25" s="27">
        <f>Clan!C21</f>
        <v>4</v>
      </c>
      <c r="E25" s="27">
        <f>Lech1!C21</f>
        <v>6</v>
      </c>
      <c r="F25" s="27">
        <f>'Rad1'!C24</f>
        <v>6</v>
      </c>
      <c r="G25" s="27">
        <f>Pew!C23</f>
        <v>6</v>
      </c>
      <c r="H25" s="27">
        <f t="shared" si="0"/>
        <v>22</v>
      </c>
      <c r="I25" s="27">
        <f>Weights!J26</f>
        <v>31</v>
      </c>
      <c r="J25" s="27">
        <f>Weights!K26</f>
        <v>11</v>
      </c>
      <c r="K25" s="27">
        <f>Weights!L26</f>
        <v>0</v>
      </c>
    </row>
    <row r="26" spans="1:11" ht="13.5" thickBot="1" x14ac:dyDescent="0.25">
      <c r="A26" s="25" t="str">
        <f>Clan!A22</f>
        <v>Wayne Franklin</v>
      </c>
      <c r="B26" s="2" t="str">
        <f>Clan!B22</f>
        <v>House Of Angling</v>
      </c>
      <c r="C26" s="55">
        <v>0</v>
      </c>
      <c r="D26" s="27">
        <f>Clan!C22</f>
        <v>1</v>
      </c>
      <c r="E26" s="27">
        <f>Lech1!C22</f>
        <v>4</v>
      </c>
      <c r="F26" s="27">
        <f>'Rad1'!C25</f>
        <v>3</v>
      </c>
      <c r="G26" s="27">
        <f>Pew!C25</f>
        <v>4</v>
      </c>
      <c r="H26" s="27">
        <f>SUM(D26:G26)</f>
        <v>12</v>
      </c>
      <c r="I26" s="27">
        <f>Weights!J28</f>
        <v>7</v>
      </c>
      <c r="J26" s="27">
        <f>Weights!K28</f>
        <v>14</v>
      </c>
      <c r="K26" s="27">
        <f>Weights!L28</f>
        <v>0</v>
      </c>
    </row>
    <row r="27" spans="1:11" ht="13.5" thickBot="1" x14ac:dyDescent="0.25">
      <c r="A27" s="120" t="s">
        <v>122</v>
      </c>
      <c r="B27" s="126" t="s">
        <v>52</v>
      </c>
      <c r="C27" s="55">
        <v>0</v>
      </c>
      <c r="D27" s="55">
        <v>0</v>
      </c>
      <c r="E27" s="55">
        <v>0</v>
      </c>
      <c r="F27" s="55">
        <v>0</v>
      </c>
      <c r="G27" s="27">
        <v>1</v>
      </c>
      <c r="H27" s="27">
        <v>1</v>
      </c>
      <c r="I27" s="27">
        <v>0</v>
      </c>
      <c r="J27" s="27">
        <v>10</v>
      </c>
      <c r="K27" s="27">
        <v>0</v>
      </c>
    </row>
    <row r="28" spans="1:11" ht="13.5" thickBot="1" x14ac:dyDescent="0.25">
      <c r="A28" s="25" t="str">
        <f>'SB1'!A20</f>
        <v>Brian Ballard</v>
      </c>
      <c r="B28" s="25" t="str">
        <f>'SB1'!B20</f>
        <v>Radcot</v>
      </c>
      <c r="C28" s="27">
        <f>'SB1'!C20</f>
        <v>5</v>
      </c>
      <c r="D28" s="27">
        <f>Clan!C23</f>
        <v>6</v>
      </c>
      <c r="E28" s="27">
        <f>Lech1!C23</f>
        <v>2</v>
      </c>
      <c r="F28" s="27">
        <f>'Rad1'!C26</f>
        <v>4</v>
      </c>
      <c r="G28" s="27">
        <f>Pew!C26</f>
        <v>3</v>
      </c>
      <c r="H28" s="27">
        <f>SUM(C28:G28)</f>
        <v>20</v>
      </c>
      <c r="I28" s="27">
        <f>Weights!J29</f>
        <v>18</v>
      </c>
      <c r="J28" s="27">
        <f>Weights!K29</f>
        <v>3</v>
      </c>
      <c r="K28" s="27">
        <f>Weights!L29</f>
        <v>0</v>
      </c>
    </row>
    <row r="29" spans="1:11" ht="13.5" thickBot="1" x14ac:dyDescent="0.25">
      <c r="A29" s="25" t="str">
        <f>'SB1'!A21</f>
        <v>Chris Bowen</v>
      </c>
      <c r="B29" s="25" t="str">
        <f>'SB1'!B21</f>
        <v>Radcot</v>
      </c>
      <c r="C29" s="27">
        <f>'SB1'!C21</f>
        <v>4</v>
      </c>
      <c r="D29" s="27">
        <f>Clan!C24</f>
        <v>3</v>
      </c>
      <c r="E29" s="27">
        <f>Lech1!C24</f>
        <v>6</v>
      </c>
      <c r="F29" s="27">
        <f>'Rad1'!C27</f>
        <v>5</v>
      </c>
      <c r="G29" s="27">
        <f>Pew!C27</f>
        <v>6</v>
      </c>
      <c r="H29" s="27">
        <f>SUM(C29:G29)</f>
        <v>24</v>
      </c>
      <c r="I29" s="27">
        <f>Weights!J30</f>
        <v>23</v>
      </c>
      <c r="J29" s="27">
        <f>Weights!K30</f>
        <v>1</v>
      </c>
      <c r="K29" s="27">
        <f>Weights!L30</f>
        <v>0</v>
      </c>
    </row>
    <row r="30" spans="1:11" ht="13.5" thickBot="1" x14ac:dyDescent="0.25">
      <c r="A30" s="25" t="str">
        <f>Clan!A25</f>
        <v>Mark Taylor</v>
      </c>
      <c r="B30" s="2" t="str">
        <f>Clan!B25</f>
        <v>Radcot</v>
      </c>
      <c r="C30" s="55">
        <v>0</v>
      </c>
      <c r="D30" s="27">
        <f>Clan!C25</f>
        <v>5</v>
      </c>
      <c r="E30" s="27">
        <f>Lech1!C25</f>
        <v>5</v>
      </c>
      <c r="F30" s="27">
        <f>'Rad1'!C28</f>
        <v>5</v>
      </c>
      <c r="G30" s="27">
        <f>Pew!C28</f>
        <v>5</v>
      </c>
      <c r="H30" s="27">
        <f>SUM(D30:G30)</f>
        <v>20</v>
      </c>
      <c r="I30" s="27">
        <f>Weights!J31</f>
        <v>20</v>
      </c>
      <c r="J30" s="27">
        <f>Weights!K31</f>
        <v>6</v>
      </c>
      <c r="K30" s="27">
        <f>Weights!L31</f>
        <v>0</v>
      </c>
    </row>
    <row r="31" spans="1:11" ht="13.5" thickBot="1" x14ac:dyDescent="0.25">
      <c r="A31" s="25" t="str">
        <f>'SB1'!A22</f>
        <v>John Swann</v>
      </c>
      <c r="B31" s="25" t="str">
        <f>'SB1'!B22</f>
        <v>Radcot</v>
      </c>
      <c r="C31" s="27">
        <f>'SB1'!C22</f>
        <v>3</v>
      </c>
      <c r="D31" s="55">
        <f>Clan!C26</f>
        <v>0</v>
      </c>
      <c r="E31" s="55">
        <f>Lech1!C26</f>
        <v>0</v>
      </c>
      <c r="F31" s="55">
        <f>'Rad1'!C29</f>
        <v>0</v>
      </c>
      <c r="G31" s="55">
        <f>Pew!C29</f>
        <v>0</v>
      </c>
      <c r="H31" s="27">
        <f t="shared" ref="H31:H47" si="1">SUM(C31:G31)</f>
        <v>3</v>
      </c>
      <c r="I31" s="27">
        <f>Weights!J32</f>
        <v>1</v>
      </c>
      <c r="J31" s="27">
        <f>Weights!K32</f>
        <v>9</v>
      </c>
      <c r="K31" s="27">
        <f>Weights!L32</f>
        <v>0</v>
      </c>
    </row>
    <row r="32" spans="1:11" ht="13.5" thickBot="1" x14ac:dyDescent="0.25">
      <c r="A32" s="25" t="str">
        <f>'SB1'!A23</f>
        <v>G Didcock</v>
      </c>
      <c r="B32" s="25" t="str">
        <f>'SB1'!B23</f>
        <v>Radcot</v>
      </c>
      <c r="C32" s="27">
        <f>'SB1'!C23</f>
        <v>2</v>
      </c>
      <c r="D32" s="27">
        <f>Clan!C27</f>
        <v>5</v>
      </c>
      <c r="E32" s="27">
        <f>Lech1!C27</f>
        <v>6</v>
      </c>
      <c r="F32" s="27">
        <f>'Rad1'!C30</f>
        <v>3</v>
      </c>
      <c r="G32" s="27">
        <f>Pew!C30</f>
        <v>6</v>
      </c>
      <c r="H32" s="27">
        <f t="shared" si="1"/>
        <v>22</v>
      </c>
      <c r="I32" s="27">
        <f>Weights!J33</f>
        <v>9</v>
      </c>
      <c r="J32" s="27">
        <f>Weights!K33</f>
        <v>14</v>
      </c>
      <c r="K32" s="27">
        <f>Weights!L33</f>
        <v>0</v>
      </c>
    </row>
    <row r="33" spans="1:11" ht="13.5" thickBot="1" x14ac:dyDescent="0.25">
      <c r="A33" s="25" t="str">
        <f>'SB1'!A24</f>
        <v>Frank Humphreys</v>
      </c>
      <c r="B33" s="25" t="str">
        <f>'SB1'!B24</f>
        <v>Radcot</v>
      </c>
      <c r="C33" s="27">
        <f>'SB1'!C24</f>
        <v>4</v>
      </c>
      <c r="D33" s="27">
        <f>Clan!C28</f>
        <v>4</v>
      </c>
      <c r="E33" s="27">
        <f>Lech1!C28</f>
        <v>3</v>
      </c>
      <c r="F33" s="27">
        <f>'Rad1'!C31</f>
        <v>2</v>
      </c>
      <c r="G33" s="27">
        <f>Pew!C31</f>
        <v>3</v>
      </c>
      <c r="H33" s="27">
        <f t="shared" si="1"/>
        <v>16</v>
      </c>
      <c r="I33" s="27">
        <f>Weights!J34</f>
        <v>9</v>
      </c>
      <c r="J33" s="27">
        <f>Weights!K34</f>
        <v>4</v>
      </c>
      <c r="K33" s="27">
        <f>Weights!L34</f>
        <v>8</v>
      </c>
    </row>
    <row r="34" spans="1:11" ht="13.5" thickBot="1" x14ac:dyDescent="0.25">
      <c r="A34" s="25" t="str">
        <f>'SB1'!A25</f>
        <v>KiethTaylor</v>
      </c>
      <c r="B34" s="25" t="str">
        <f>'SB1'!B25</f>
        <v>Radcot</v>
      </c>
      <c r="C34" s="27">
        <f>'SB1'!C25</f>
        <v>5</v>
      </c>
      <c r="D34" s="27">
        <f>Clan!C29</f>
        <v>4</v>
      </c>
      <c r="E34" s="27">
        <f>Lech1!C29</f>
        <v>2</v>
      </c>
      <c r="F34" s="27">
        <f>'Rad1'!C32</f>
        <v>2</v>
      </c>
      <c r="G34" s="27">
        <f>Pew!C32</f>
        <v>3</v>
      </c>
      <c r="H34" s="27">
        <f t="shared" si="1"/>
        <v>16</v>
      </c>
      <c r="I34" s="27">
        <f>Weights!J35</f>
        <v>16</v>
      </c>
      <c r="J34" s="27">
        <f>Weights!K35</f>
        <v>14</v>
      </c>
      <c r="K34" s="27">
        <f>Weights!L35</f>
        <v>0</v>
      </c>
    </row>
    <row r="35" spans="1:11" ht="13.5" thickBot="1" x14ac:dyDescent="0.25">
      <c r="A35" s="25" t="str">
        <f>'SB1'!A26</f>
        <v>Chris Rushton</v>
      </c>
      <c r="B35" s="25" t="str">
        <f>'SB1'!B26</f>
        <v>Pewsey 1</v>
      </c>
      <c r="C35" s="27">
        <f>'SB1'!C26</f>
        <v>5</v>
      </c>
      <c r="D35" s="27">
        <f>Clan!C30</f>
        <v>2</v>
      </c>
      <c r="E35" s="27">
        <f>Lech1!C30</f>
        <v>2</v>
      </c>
      <c r="F35" s="27">
        <f>'Rad1'!C33</f>
        <v>4</v>
      </c>
      <c r="G35" s="27">
        <f>Pew!C33</f>
        <v>1</v>
      </c>
      <c r="H35" s="27">
        <f t="shared" si="1"/>
        <v>14</v>
      </c>
      <c r="I35" s="27">
        <f>Weights!J36</f>
        <v>15</v>
      </c>
      <c r="J35" s="27">
        <f>Weights!K36</f>
        <v>7</v>
      </c>
      <c r="K35" s="27">
        <f>Weights!L36</f>
        <v>0</v>
      </c>
    </row>
    <row r="36" spans="1:11" ht="13.5" thickBot="1" x14ac:dyDescent="0.25">
      <c r="A36" s="25" t="str">
        <f>'SB1'!A27</f>
        <v>Bryan jackson</v>
      </c>
      <c r="B36" s="25" t="str">
        <f>'SB1'!B27</f>
        <v>Pewsey 1</v>
      </c>
      <c r="C36" s="27">
        <f>'SB1'!C27</f>
        <v>3</v>
      </c>
      <c r="D36" s="27">
        <f>Clan!C31</f>
        <v>5</v>
      </c>
      <c r="E36" s="27">
        <f>Lech1!C31</f>
        <v>4</v>
      </c>
      <c r="F36" s="27">
        <f>'Rad1'!C34</f>
        <v>5</v>
      </c>
      <c r="G36" s="27">
        <f>Pew!C34</f>
        <v>2</v>
      </c>
      <c r="H36" s="27">
        <f t="shared" si="1"/>
        <v>19</v>
      </c>
      <c r="I36" s="27">
        <f>Weights!J37</f>
        <v>10</v>
      </c>
      <c r="J36" s="27">
        <f>Weights!K37</f>
        <v>10</v>
      </c>
      <c r="K36" s="27">
        <f>Weights!L37</f>
        <v>0</v>
      </c>
    </row>
    <row r="37" spans="1:11" ht="13.5" thickBot="1" x14ac:dyDescent="0.25">
      <c r="A37" s="120" t="s">
        <v>120</v>
      </c>
      <c r="B37" s="120" t="s">
        <v>19</v>
      </c>
      <c r="C37" s="55">
        <v>0</v>
      </c>
      <c r="D37" s="55">
        <v>0</v>
      </c>
      <c r="E37" s="55">
        <v>0</v>
      </c>
      <c r="F37" s="27">
        <f>'Rad1'!C35</f>
        <v>4</v>
      </c>
      <c r="G37" s="55">
        <v>0</v>
      </c>
      <c r="H37" s="27">
        <f t="shared" si="1"/>
        <v>4</v>
      </c>
      <c r="I37" s="27">
        <f>Weights!J38</f>
        <v>0</v>
      </c>
      <c r="J37" s="27">
        <f>Weights!K38</f>
        <v>6</v>
      </c>
      <c r="K37" s="27">
        <f>Weights!L38</f>
        <v>0</v>
      </c>
    </row>
    <row r="38" spans="1:11" ht="13.5" thickBot="1" x14ac:dyDescent="0.25">
      <c r="A38" s="25" t="str">
        <f>'SB1'!A28</f>
        <v>Gary Williams</v>
      </c>
      <c r="B38" s="25" t="str">
        <f>'SB1'!B28</f>
        <v>Pewsey 1</v>
      </c>
      <c r="C38" s="27">
        <f>'SB1'!C28</f>
        <v>2</v>
      </c>
      <c r="D38" s="27">
        <f>Clan!C33</f>
        <v>4</v>
      </c>
      <c r="E38" s="27">
        <f>Lech1!C33</f>
        <v>5</v>
      </c>
      <c r="F38" s="27">
        <f>'Rad1'!C36</f>
        <v>0</v>
      </c>
      <c r="G38" s="27">
        <f>Pew!C36</f>
        <v>5</v>
      </c>
      <c r="H38" s="27">
        <f t="shared" si="1"/>
        <v>16</v>
      </c>
      <c r="I38" s="27">
        <f>Weights!J39</f>
        <v>10</v>
      </c>
      <c r="J38" s="27">
        <f>Weights!K39</f>
        <v>11</v>
      </c>
      <c r="K38" s="27">
        <f>Weights!L39</f>
        <v>0</v>
      </c>
    </row>
    <row r="39" spans="1:11" ht="13.5" thickBot="1" x14ac:dyDescent="0.25">
      <c r="A39" s="25" t="str">
        <f>'SB1'!A29</f>
        <v>Brian Shuttler</v>
      </c>
      <c r="B39" s="25" t="str">
        <f>'SB1'!B29</f>
        <v>Pewsey 1</v>
      </c>
      <c r="C39" s="27">
        <f>'SB1'!C29</f>
        <v>6</v>
      </c>
      <c r="D39" s="27">
        <f>Clan!C34</f>
        <v>5</v>
      </c>
      <c r="E39" s="27">
        <f>Lech1!C34</f>
        <v>5</v>
      </c>
      <c r="F39" s="27">
        <f>'Rad1'!C37</f>
        <v>6</v>
      </c>
      <c r="G39" s="27">
        <f>Pew!C37</f>
        <v>6</v>
      </c>
      <c r="H39" s="27">
        <f t="shared" si="1"/>
        <v>28</v>
      </c>
      <c r="I39" s="27">
        <f>Weights!J40</f>
        <v>39</v>
      </c>
      <c r="J39" s="27">
        <f>Weights!K40</f>
        <v>5</v>
      </c>
      <c r="K39" s="27">
        <f>Weights!L40</f>
        <v>8</v>
      </c>
    </row>
    <row r="40" spans="1:11" ht="13.5" thickBot="1" x14ac:dyDescent="0.25">
      <c r="A40" s="25" t="str">
        <f>'SB1'!A30</f>
        <v>Mark Russ</v>
      </c>
      <c r="B40" s="25" t="str">
        <f>'SB1'!B30</f>
        <v>Pewsey 1</v>
      </c>
      <c r="C40" s="27">
        <f>'SB1'!C30</f>
        <v>5</v>
      </c>
      <c r="D40" s="27">
        <f>Clan!C35</f>
        <v>4</v>
      </c>
      <c r="E40" s="27">
        <f>Lech1!C35</f>
        <v>4</v>
      </c>
      <c r="F40" s="55">
        <f>'Rad1'!C38</f>
        <v>0</v>
      </c>
      <c r="G40" s="27">
        <f>Pew!C38</f>
        <v>5</v>
      </c>
      <c r="H40" s="27">
        <f t="shared" si="1"/>
        <v>18</v>
      </c>
      <c r="I40" s="27">
        <f>Weights!J41</f>
        <v>11</v>
      </c>
      <c r="J40" s="27">
        <f>Weights!K41</f>
        <v>13</v>
      </c>
      <c r="K40" s="27">
        <f>Weights!L41</f>
        <v>8</v>
      </c>
    </row>
    <row r="41" spans="1:11" ht="13.5" thickBot="1" x14ac:dyDescent="0.25">
      <c r="A41" s="25" t="str">
        <f>'SB1'!A31</f>
        <v>G.Godwin</v>
      </c>
      <c r="B41" s="25" t="str">
        <f>'SB1'!B31</f>
        <v>Pewsey 1</v>
      </c>
      <c r="C41" s="27">
        <f>'SB1'!C31</f>
        <v>6</v>
      </c>
      <c r="D41" s="27">
        <f>Clan!C36</f>
        <v>5</v>
      </c>
      <c r="E41" s="27">
        <f>Lech1!C36</f>
        <v>5</v>
      </c>
      <c r="F41" s="27">
        <f>'Rad1'!C39</f>
        <v>6</v>
      </c>
      <c r="G41" s="27">
        <f>Pew!C39</f>
        <v>5</v>
      </c>
      <c r="H41" s="27">
        <f t="shared" si="1"/>
        <v>27</v>
      </c>
      <c r="I41" s="27">
        <f>Weights!J42</f>
        <v>27</v>
      </c>
      <c r="J41" s="27">
        <f>Weights!K42</f>
        <v>6</v>
      </c>
      <c r="K41" s="27">
        <f>Weights!L42</f>
        <v>0</v>
      </c>
    </row>
    <row r="42" spans="1:11" ht="13.5" thickBot="1" x14ac:dyDescent="0.25">
      <c r="A42" s="25" t="str">
        <f>'SB1'!A32</f>
        <v>Steve Dean</v>
      </c>
      <c r="B42" s="25" t="str">
        <f>'SB1'!B32</f>
        <v>Pewsey 2</v>
      </c>
      <c r="C42" s="27">
        <f>'SB1'!C32</f>
        <v>1</v>
      </c>
      <c r="D42" s="27">
        <f>Clan!C37</f>
        <v>3</v>
      </c>
      <c r="E42" s="27">
        <f>Lech1!C37</f>
        <v>3</v>
      </c>
      <c r="F42" s="27">
        <f>'Rad1'!C40</f>
        <v>0</v>
      </c>
      <c r="G42" s="27">
        <f>Pew!C40</f>
        <v>1</v>
      </c>
      <c r="H42" s="27">
        <f t="shared" si="1"/>
        <v>8</v>
      </c>
      <c r="I42" s="27">
        <f>Weights!J43</f>
        <v>5</v>
      </c>
      <c r="J42" s="27">
        <f>Weights!K43</f>
        <v>8</v>
      </c>
      <c r="K42" s="27">
        <f>Weights!L43</f>
        <v>8</v>
      </c>
    </row>
    <row r="43" spans="1:11" ht="13.5" thickBot="1" x14ac:dyDescent="0.25">
      <c r="A43" s="25" t="str">
        <f>'SB1'!A33</f>
        <v>Leo Pocock</v>
      </c>
      <c r="B43" s="25" t="str">
        <f>'SB1'!B33</f>
        <v>Pewsey 2</v>
      </c>
      <c r="C43" s="27">
        <f>'SB1'!C33</f>
        <v>3</v>
      </c>
      <c r="D43" s="27">
        <f>Clan!C38</f>
        <v>2</v>
      </c>
      <c r="E43" s="27">
        <f>Lech1!C38</f>
        <v>2</v>
      </c>
      <c r="F43" s="27">
        <f>'Rad1'!C41</f>
        <v>3</v>
      </c>
      <c r="G43" s="27">
        <f>Pew!C41</f>
        <v>3</v>
      </c>
      <c r="H43" s="27">
        <f t="shared" si="1"/>
        <v>13</v>
      </c>
      <c r="I43" s="27">
        <f>Weights!J44</f>
        <v>7</v>
      </c>
      <c r="J43" s="27">
        <f>Weights!K44</f>
        <v>8</v>
      </c>
      <c r="K43" s="27">
        <f>Weights!L44</f>
        <v>0</v>
      </c>
    </row>
    <row r="44" spans="1:11" ht="13.5" thickBot="1" x14ac:dyDescent="0.25">
      <c r="A44" s="25" t="str">
        <f>'SB1'!A34</f>
        <v>Colin Weston</v>
      </c>
      <c r="B44" s="25" t="str">
        <f>'SB1'!B34</f>
        <v>Pewsey 2</v>
      </c>
      <c r="C44" s="27">
        <f>'SB1'!C34</f>
        <v>2</v>
      </c>
      <c r="D44" s="27">
        <f>Clan!C40</f>
        <v>1</v>
      </c>
      <c r="E44" s="27">
        <f>Lech1!C40</f>
        <v>3</v>
      </c>
      <c r="F44" s="27">
        <f>'Rad1'!C43</f>
        <v>5</v>
      </c>
      <c r="G44" s="27">
        <f>Pew!C43</f>
        <v>6</v>
      </c>
      <c r="H44" s="27">
        <f t="shared" si="1"/>
        <v>17</v>
      </c>
      <c r="I44" s="27">
        <f>Weights!J46</f>
        <v>18</v>
      </c>
      <c r="J44" s="27">
        <f>Weights!K46</f>
        <v>13</v>
      </c>
      <c r="K44" s="27">
        <f>Weights!L46</f>
        <v>8</v>
      </c>
    </row>
    <row r="45" spans="1:11" ht="13.5" thickBot="1" x14ac:dyDescent="0.25">
      <c r="A45" s="25" t="str">
        <f>'SB1'!A35</f>
        <v>M.Harris</v>
      </c>
      <c r="B45" s="25" t="str">
        <f>'SB1'!B35</f>
        <v>Pewsey 2</v>
      </c>
      <c r="C45" s="27">
        <f>'SB1'!C35</f>
        <v>1</v>
      </c>
      <c r="D45" s="27">
        <f>Clan!C41</f>
        <v>2</v>
      </c>
      <c r="E45" s="27">
        <f>Lech1!C41</f>
        <v>2</v>
      </c>
      <c r="F45" s="27">
        <f>'Rad1'!C44</f>
        <v>0</v>
      </c>
      <c r="G45" s="27">
        <f>Pew!C44</f>
        <v>4</v>
      </c>
      <c r="H45" s="27">
        <f t="shared" si="1"/>
        <v>9</v>
      </c>
      <c r="I45" s="27">
        <f>Weights!J47</f>
        <v>2</v>
      </c>
      <c r="J45" s="27">
        <f>Weights!K47</f>
        <v>11</v>
      </c>
      <c r="K45" s="27">
        <f>Weights!L47</f>
        <v>0</v>
      </c>
    </row>
    <row r="46" spans="1:11" ht="13.5" thickBot="1" x14ac:dyDescent="0.25">
      <c r="A46" s="25" t="str">
        <f>'SB1'!A36</f>
        <v>S.Burden</v>
      </c>
      <c r="B46" s="25" t="str">
        <f>'SB1'!B36</f>
        <v>Pewsey 2</v>
      </c>
      <c r="C46" s="27">
        <f>'SB1'!C36</f>
        <v>3</v>
      </c>
      <c r="D46" s="27">
        <f>Clan!C42</f>
        <v>6</v>
      </c>
      <c r="E46" s="27">
        <f>Lech1!C42</f>
        <v>4</v>
      </c>
      <c r="F46" s="27">
        <f>'Rad1'!C45</f>
        <v>4</v>
      </c>
      <c r="G46" s="27">
        <f>Pew!C45</f>
        <v>4</v>
      </c>
      <c r="H46" s="27">
        <f t="shared" si="1"/>
        <v>21</v>
      </c>
      <c r="I46" s="27">
        <f>Weights!J48</f>
        <v>10</v>
      </c>
      <c r="J46" s="27">
        <f>Weights!K48</f>
        <v>3</v>
      </c>
      <c r="K46" s="27">
        <f>Weights!L48</f>
        <v>8</v>
      </c>
    </row>
    <row r="47" spans="1:11" ht="13.5" thickBot="1" x14ac:dyDescent="0.25">
      <c r="A47" s="25" t="str">
        <f>'SB1'!A37</f>
        <v>Nick Worters</v>
      </c>
      <c r="B47" s="25" t="str">
        <f>'SB1'!B37</f>
        <v>Pewsey 2</v>
      </c>
      <c r="C47" s="27">
        <f>'SB1'!C37</f>
        <v>2</v>
      </c>
      <c r="D47" s="27">
        <f>Clan!C43</f>
        <v>3</v>
      </c>
      <c r="E47" s="27">
        <f>Lech1!C43</f>
        <v>3</v>
      </c>
      <c r="F47" s="27">
        <f>'Rad1'!C46</f>
        <v>2</v>
      </c>
      <c r="G47" s="27">
        <f>Pew!C46</f>
        <v>4</v>
      </c>
      <c r="H47" s="27">
        <f t="shared" si="1"/>
        <v>14</v>
      </c>
      <c r="I47" s="27">
        <f>Weights!J49</f>
        <v>13</v>
      </c>
      <c r="J47" s="27">
        <f>Weights!K49</f>
        <v>15</v>
      </c>
      <c r="K47" s="27">
        <f>Weights!L49</f>
        <v>0</v>
      </c>
    </row>
    <row r="49" spans="4:8" x14ac:dyDescent="0.2">
      <c r="D49" s="139"/>
      <c r="E49" s="135" t="s">
        <v>133</v>
      </c>
      <c r="F49" s="134"/>
      <c r="G49" s="134"/>
      <c r="H49" s="134"/>
    </row>
  </sheetData>
  <mergeCells count="1">
    <mergeCell ref="E49:H49"/>
  </mergeCells>
  <phoneticPr fontId="1" type="noConversion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opLeftCell="A16" workbookViewId="0">
      <selection activeCell="I54" sqref="I54"/>
    </sheetView>
  </sheetViews>
  <sheetFormatPr defaultRowHeight="12.75" x14ac:dyDescent="0.2"/>
  <cols>
    <col min="1" max="1" width="7.85546875" customWidth="1"/>
    <col min="2" max="3" width="10" style="1" customWidth="1"/>
    <col min="4" max="4" width="17.28515625" style="1" customWidth="1"/>
    <col min="5" max="5" width="11.28515625" style="1" customWidth="1"/>
    <col min="6" max="7" width="10" style="1" customWidth="1"/>
    <col min="8" max="8" width="10" customWidth="1"/>
    <col min="9" max="9" width="10" style="1" customWidth="1"/>
    <col min="10" max="10" width="6.140625" style="5" customWidth="1"/>
    <col min="12" max="12" width="20.28515625" customWidth="1"/>
  </cols>
  <sheetData>
    <row r="1" spans="1:16" ht="17.25" customHeight="1" x14ac:dyDescent="0.2">
      <c r="A1" s="29"/>
      <c r="B1" s="4" t="s">
        <v>6</v>
      </c>
      <c r="C1" s="4" t="s">
        <v>10</v>
      </c>
      <c r="D1" s="4" t="s">
        <v>77</v>
      </c>
      <c r="E1" s="4" t="s">
        <v>3</v>
      </c>
      <c r="F1" s="4" t="s">
        <v>19</v>
      </c>
      <c r="G1" s="4" t="s">
        <v>20</v>
      </c>
      <c r="H1" s="4"/>
      <c r="I1" s="33"/>
      <c r="J1"/>
      <c r="K1" s="4"/>
      <c r="L1" s="4"/>
      <c r="M1" s="4"/>
      <c r="N1" s="4"/>
      <c r="O1" s="4"/>
    </row>
    <row r="2" spans="1:16" x14ac:dyDescent="0.2">
      <c r="A2" s="8"/>
      <c r="B2" s="9">
        <f>'SB1'!C2</f>
        <v>6</v>
      </c>
      <c r="C2" s="9">
        <f>'SB1'!C8</f>
        <v>1</v>
      </c>
      <c r="D2" s="9">
        <f>'SB1'!C14</f>
        <v>6</v>
      </c>
      <c r="E2" s="9">
        <f>'SB1'!C20</f>
        <v>5</v>
      </c>
      <c r="F2" s="9">
        <f>'SB1'!C26</f>
        <v>5</v>
      </c>
      <c r="G2" s="9">
        <f>'SB1'!C32</f>
        <v>1</v>
      </c>
      <c r="H2" s="9"/>
      <c r="I2" s="26"/>
      <c r="J2" s="4"/>
      <c r="K2" s="4"/>
      <c r="L2" s="4"/>
    </row>
    <row r="3" spans="1:16" x14ac:dyDescent="0.2">
      <c r="A3" s="8"/>
      <c r="B3" s="9">
        <f>'SB1'!C3</f>
        <v>4</v>
      </c>
      <c r="C3" s="9">
        <f>'SB1'!C9</f>
        <v>5</v>
      </c>
      <c r="D3" s="9">
        <f>'SB1'!C15</f>
        <v>1</v>
      </c>
      <c r="E3" s="9">
        <f>'SB1'!C21</f>
        <v>4</v>
      </c>
      <c r="F3" s="9">
        <f>'SB1'!C27</f>
        <v>3</v>
      </c>
      <c r="G3" s="9">
        <f>'SB1'!C33</f>
        <v>3</v>
      </c>
      <c r="H3" s="9"/>
      <c r="I3" s="26"/>
      <c r="J3" s="4"/>
      <c r="K3" s="4"/>
      <c r="L3" s="4"/>
    </row>
    <row r="4" spans="1:16" x14ac:dyDescent="0.2">
      <c r="A4" s="8"/>
      <c r="B4" s="9">
        <f>'SB1'!C4</f>
        <v>4</v>
      </c>
      <c r="C4" s="9">
        <f>'SB1'!C10</f>
        <v>2</v>
      </c>
      <c r="D4" s="9">
        <f>'SB1'!C16</f>
        <v>6</v>
      </c>
      <c r="E4" s="9">
        <f>'SB1'!C22</f>
        <v>3</v>
      </c>
      <c r="F4" s="9">
        <f>'SB1'!C28</f>
        <v>2</v>
      </c>
      <c r="G4" s="9">
        <f>'SB1'!C34</f>
        <v>2</v>
      </c>
      <c r="H4" s="9"/>
      <c r="I4" s="26"/>
      <c r="J4" s="4"/>
      <c r="K4" s="4"/>
      <c r="L4" s="4"/>
    </row>
    <row r="5" spans="1:16" x14ac:dyDescent="0.2">
      <c r="A5" s="8"/>
      <c r="B5" s="9">
        <f>'SB1'!C5</f>
        <v>4</v>
      </c>
      <c r="C5" s="9">
        <f>'SB1'!C11</f>
        <v>4</v>
      </c>
      <c r="D5" s="9">
        <f>'SB1'!C17</f>
        <v>3</v>
      </c>
      <c r="E5" s="9">
        <f>'SB1'!C23</f>
        <v>2</v>
      </c>
      <c r="F5" s="9">
        <f>'SB1'!C29</f>
        <v>6</v>
      </c>
      <c r="G5" s="9">
        <f>'SB1'!C35</f>
        <v>1</v>
      </c>
      <c r="H5" s="9"/>
      <c r="I5" s="26"/>
      <c r="N5" s="4"/>
      <c r="O5" s="4"/>
      <c r="P5" s="4"/>
    </row>
    <row r="6" spans="1:16" x14ac:dyDescent="0.2">
      <c r="A6" s="8"/>
      <c r="B6" s="9">
        <f>'SB1'!C6</f>
        <v>6</v>
      </c>
      <c r="C6" s="9">
        <f>'SB1'!C12</f>
        <v>1</v>
      </c>
      <c r="D6" s="9">
        <f>'SB1'!C18</f>
        <v>3</v>
      </c>
      <c r="E6" s="9">
        <f>'SB1'!C24</f>
        <v>4</v>
      </c>
      <c r="F6" s="9">
        <f>'SB1'!C30</f>
        <v>5</v>
      </c>
      <c r="G6" s="9">
        <f>'SB1'!C36</f>
        <v>3</v>
      </c>
      <c r="H6" s="9"/>
      <c r="I6" s="26"/>
      <c r="J6" s="4"/>
      <c r="K6" s="4"/>
      <c r="L6" s="4"/>
    </row>
    <row r="7" spans="1:16" x14ac:dyDescent="0.2">
      <c r="A7" s="8"/>
      <c r="B7" s="9">
        <f>'SB1'!C7</f>
        <v>5</v>
      </c>
      <c r="C7" s="9">
        <f>'SB1'!C13</f>
        <v>2</v>
      </c>
      <c r="D7" s="9">
        <f>'SB1'!C19</f>
        <v>0</v>
      </c>
      <c r="E7" s="9">
        <f>'SB1'!C25</f>
        <v>5</v>
      </c>
      <c r="F7" s="9">
        <f>'SB1'!C31</f>
        <v>6</v>
      </c>
      <c r="G7" s="9">
        <f>'SB1'!C37</f>
        <v>2</v>
      </c>
      <c r="H7" s="9"/>
      <c r="I7" s="26"/>
      <c r="J7" s="4"/>
      <c r="K7" s="4"/>
      <c r="L7" s="4"/>
    </row>
    <row r="8" spans="1:16" x14ac:dyDescent="0.2">
      <c r="A8" s="7" t="s">
        <v>78</v>
      </c>
      <c r="B8" s="4">
        <f t="shared" ref="B8:G8" si="0">SUM(B2:B7)</f>
        <v>29</v>
      </c>
      <c r="C8" s="4">
        <f t="shared" si="0"/>
        <v>15</v>
      </c>
      <c r="D8" s="4">
        <f t="shared" si="0"/>
        <v>19</v>
      </c>
      <c r="E8" s="4">
        <f t="shared" si="0"/>
        <v>23</v>
      </c>
      <c r="F8" s="4">
        <f t="shared" si="0"/>
        <v>27</v>
      </c>
      <c r="G8" s="4">
        <f t="shared" si="0"/>
        <v>12</v>
      </c>
      <c r="H8" s="4"/>
      <c r="I8" s="34"/>
    </row>
    <row r="9" spans="1:16" x14ac:dyDescent="0.2">
      <c r="A9" s="36"/>
      <c r="B9" s="35">
        <f>Clan!C2</f>
        <v>6</v>
      </c>
      <c r="C9" s="35">
        <f>Clan!C9</f>
        <v>2</v>
      </c>
      <c r="D9" s="35">
        <f>Clan!C16</f>
        <v>6</v>
      </c>
      <c r="E9" s="35">
        <f>Clan!C23</f>
        <v>6</v>
      </c>
      <c r="F9" s="35">
        <f>Clan!C30</f>
        <v>2</v>
      </c>
      <c r="G9" s="35">
        <f>Clan!C37</f>
        <v>3</v>
      </c>
      <c r="H9" s="35"/>
      <c r="I9" s="26"/>
    </row>
    <row r="10" spans="1:16" x14ac:dyDescent="0.2">
      <c r="A10" s="36"/>
      <c r="B10" s="35">
        <f>Clan!C3</f>
        <v>1</v>
      </c>
      <c r="C10" s="35">
        <f>Clan!C10</f>
        <v>4</v>
      </c>
      <c r="D10" s="35">
        <f>Clan!C18</f>
        <v>2</v>
      </c>
      <c r="E10" s="35">
        <f>Clan!C24</f>
        <v>3</v>
      </c>
      <c r="F10" s="35">
        <f>Clan!C31</f>
        <v>5</v>
      </c>
      <c r="G10" s="35">
        <f>Clan!C38</f>
        <v>2</v>
      </c>
      <c r="H10" s="35"/>
      <c r="I10" s="26"/>
    </row>
    <row r="11" spans="1:16" x14ac:dyDescent="0.2">
      <c r="A11" s="36"/>
      <c r="B11" s="35">
        <f>Clan!C4</f>
        <v>6</v>
      </c>
      <c r="C11" s="35">
        <f>Clan!C11</f>
        <v>1</v>
      </c>
      <c r="D11" s="35">
        <f>Clan!C19</f>
        <v>1</v>
      </c>
      <c r="E11" s="35">
        <f>Clan!C25</f>
        <v>5</v>
      </c>
      <c r="F11" s="35">
        <f>Clan!C33</f>
        <v>4</v>
      </c>
      <c r="G11" s="35">
        <f>Clan!C40</f>
        <v>1</v>
      </c>
      <c r="H11" s="35"/>
      <c r="I11" s="26"/>
    </row>
    <row r="12" spans="1:16" x14ac:dyDescent="0.2">
      <c r="A12" s="36"/>
      <c r="B12" s="35">
        <f>Clan!C5</f>
        <v>5</v>
      </c>
      <c r="C12" s="35">
        <f>Clan!C13</f>
        <v>2</v>
      </c>
      <c r="D12" s="35">
        <f>Clan!C20</f>
        <v>3</v>
      </c>
      <c r="E12" s="35">
        <f>Clan!C27</f>
        <v>5</v>
      </c>
      <c r="F12" s="35">
        <f>Clan!C34</f>
        <v>5</v>
      </c>
      <c r="G12" s="35">
        <f>Clan!C41</f>
        <v>2</v>
      </c>
      <c r="H12" s="35"/>
      <c r="I12" s="26"/>
    </row>
    <row r="13" spans="1:16" x14ac:dyDescent="0.2">
      <c r="A13" s="36"/>
      <c r="B13" s="35">
        <f>Clan!C7</f>
        <v>4</v>
      </c>
      <c r="C13" s="35">
        <f>Clan!C14</f>
        <v>3</v>
      </c>
      <c r="D13" s="35">
        <f>Clan!C21</f>
        <v>4</v>
      </c>
      <c r="E13" s="35">
        <f>Clan!C28</f>
        <v>4</v>
      </c>
      <c r="F13" s="35">
        <f>Clan!C35</f>
        <v>4</v>
      </c>
      <c r="G13" s="35">
        <f>Clan!C42</f>
        <v>6</v>
      </c>
      <c r="H13" s="35"/>
      <c r="I13" s="26"/>
    </row>
    <row r="14" spans="1:16" x14ac:dyDescent="0.2">
      <c r="A14" s="36"/>
      <c r="B14" s="35">
        <f>Clan!C8</f>
        <v>6</v>
      </c>
      <c r="C14" s="35">
        <f>Clan!C15</f>
        <v>1</v>
      </c>
      <c r="D14" s="35">
        <f>Clan!C22</f>
        <v>1</v>
      </c>
      <c r="E14" s="35">
        <f>Clan!C29</f>
        <v>4</v>
      </c>
      <c r="F14" s="35">
        <f>Clan!C36</f>
        <v>5</v>
      </c>
      <c r="G14" s="35">
        <f>Clan!C43</f>
        <v>3</v>
      </c>
      <c r="H14" s="35"/>
      <c r="I14" s="26"/>
      <c r="L14" s="32"/>
    </row>
    <row r="15" spans="1:16" x14ac:dyDescent="0.2">
      <c r="A15" s="7" t="s">
        <v>75</v>
      </c>
      <c r="B15" s="4">
        <f t="shared" ref="B15:G15" si="1">SUM(B9:B14)</f>
        <v>28</v>
      </c>
      <c r="C15" s="4">
        <f t="shared" si="1"/>
        <v>13</v>
      </c>
      <c r="D15" s="4">
        <f t="shared" si="1"/>
        <v>17</v>
      </c>
      <c r="E15" s="4">
        <f t="shared" si="1"/>
        <v>27</v>
      </c>
      <c r="F15" s="4">
        <f t="shared" si="1"/>
        <v>25</v>
      </c>
      <c r="G15" s="4">
        <f t="shared" si="1"/>
        <v>17</v>
      </c>
      <c r="H15" s="4"/>
      <c r="I15" s="34"/>
      <c r="L15" s="32"/>
    </row>
    <row r="16" spans="1:16" x14ac:dyDescent="0.2">
      <c r="A16" s="37"/>
      <c r="B16" s="38">
        <f>Lech1!C3</f>
        <v>4</v>
      </c>
      <c r="C16" s="38">
        <f>Lech1!C9</f>
        <v>0</v>
      </c>
      <c r="D16" s="38">
        <f>Lech1!C16</f>
        <v>6</v>
      </c>
      <c r="E16" s="38">
        <f>Lech1!C25</f>
        <v>5</v>
      </c>
      <c r="F16" s="38">
        <f>Lech1!C30</f>
        <v>2</v>
      </c>
      <c r="G16" s="38">
        <f>Lech1!C37</f>
        <v>3</v>
      </c>
      <c r="H16" s="38"/>
      <c r="I16" s="26"/>
      <c r="L16" s="32"/>
    </row>
    <row r="17" spans="1:12" x14ac:dyDescent="0.2">
      <c r="A17" s="37"/>
      <c r="B17" s="38">
        <f>Lech1!C4</f>
        <v>3</v>
      </c>
      <c r="C17" s="38">
        <f>Lech1!C10</f>
        <v>5</v>
      </c>
      <c r="D17" s="38">
        <f>Lech1!C18</f>
        <v>6</v>
      </c>
      <c r="E17" s="38">
        <f>Lech1!C24</f>
        <v>6</v>
      </c>
      <c r="F17" s="38">
        <f>Lech1!C31</f>
        <v>4</v>
      </c>
      <c r="G17" s="38">
        <f>Lech1!C38</f>
        <v>2</v>
      </c>
      <c r="H17" s="38"/>
      <c r="I17" s="26"/>
      <c r="L17" s="32"/>
    </row>
    <row r="18" spans="1:12" x14ac:dyDescent="0.2">
      <c r="A18" s="37"/>
      <c r="B18" s="38">
        <f>Lech1!C5</f>
        <v>5</v>
      </c>
      <c r="C18" s="38">
        <f>Lech1!C12</f>
        <v>1</v>
      </c>
      <c r="D18" s="38">
        <f>Lech1!C19</f>
        <v>1</v>
      </c>
      <c r="E18" s="38">
        <f>Lech1!C23</f>
        <v>2</v>
      </c>
      <c r="F18" s="38">
        <f>Lech1!C33</f>
        <v>5</v>
      </c>
      <c r="G18" s="38">
        <f>Lech1!C40</f>
        <v>3</v>
      </c>
      <c r="H18" s="38"/>
      <c r="I18" s="26"/>
      <c r="L18" s="32"/>
    </row>
    <row r="19" spans="1:12" x14ac:dyDescent="0.2">
      <c r="A19" s="37"/>
      <c r="B19" s="38">
        <f>Lech1!C6</f>
        <v>3</v>
      </c>
      <c r="C19" s="38">
        <f>Lech1!C13</f>
        <v>1</v>
      </c>
      <c r="D19" s="38">
        <f>Lech1!C20</f>
        <v>6</v>
      </c>
      <c r="E19" s="38">
        <f>Lech1!C27</f>
        <v>6</v>
      </c>
      <c r="F19" s="38">
        <f>Lech1!C34</f>
        <v>5</v>
      </c>
      <c r="G19" s="38">
        <f>Lech1!C41</f>
        <v>2</v>
      </c>
      <c r="H19" s="38"/>
      <c r="I19" s="26"/>
      <c r="L19" s="32"/>
    </row>
    <row r="20" spans="1:12" x14ac:dyDescent="0.2">
      <c r="A20" s="37"/>
      <c r="B20" s="38">
        <f>Lech1!C7</f>
        <v>2</v>
      </c>
      <c r="C20" s="38">
        <f>Lech1!C14</f>
        <v>1</v>
      </c>
      <c r="D20" s="38">
        <f>Lech1!C21</f>
        <v>6</v>
      </c>
      <c r="E20" s="38">
        <f>Lech1!C28</f>
        <v>3</v>
      </c>
      <c r="F20" s="38">
        <f>Lech1!C35</f>
        <v>4</v>
      </c>
      <c r="G20" s="38">
        <f>Lech1!C42</f>
        <v>4</v>
      </c>
      <c r="H20" s="38"/>
      <c r="I20" s="26"/>
      <c r="L20" s="32"/>
    </row>
    <row r="21" spans="1:12" x14ac:dyDescent="0.2">
      <c r="A21" s="37"/>
      <c r="B21" s="38">
        <f>Lech1!C8</f>
        <v>5</v>
      </c>
      <c r="C21" s="38">
        <f>Lech1!C15</f>
        <v>1</v>
      </c>
      <c r="D21" s="38">
        <f>Lech1!C22</f>
        <v>4</v>
      </c>
      <c r="E21" s="38">
        <f>Lech1!C29</f>
        <v>2</v>
      </c>
      <c r="F21" s="38">
        <f>Lech1!C36</f>
        <v>5</v>
      </c>
      <c r="G21" s="38">
        <f>Lech1!C43</f>
        <v>3</v>
      </c>
      <c r="H21" s="38"/>
      <c r="I21" s="26"/>
      <c r="L21" s="32"/>
    </row>
    <row r="22" spans="1:12" x14ac:dyDescent="0.2">
      <c r="A22" s="29" t="s">
        <v>76</v>
      </c>
      <c r="B22" s="4">
        <f t="shared" ref="B22:G22" si="2">SUM(B16:B21)</f>
        <v>22</v>
      </c>
      <c r="C22" s="4">
        <f t="shared" si="2"/>
        <v>9</v>
      </c>
      <c r="D22" s="4">
        <f t="shared" si="2"/>
        <v>29</v>
      </c>
      <c r="E22" s="4">
        <f t="shared" si="2"/>
        <v>24</v>
      </c>
      <c r="F22" s="4">
        <f t="shared" si="2"/>
        <v>25</v>
      </c>
      <c r="G22" s="4">
        <f t="shared" si="2"/>
        <v>17</v>
      </c>
      <c r="H22" s="4"/>
      <c r="I22" s="34"/>
    </row>
    <row r="23" spans="1:12" x14ac:dyDescent="0.2">
      <c r="A23" s="41"/>
      <c r="B23" s="42">
        <f>'Rad1'!C2</f>
        <v>2</v>
      </c>
      <c r="C23" s="42">
        <f>'Rad1'!C9</f>
        <v>0</v>
      </c>
      <c r="D23" s="42">
        <f>'Rad1'!C17</f>
        <v>5</v>
      </c>
      <c r="E23" s="42">
        <f>'Rad1'!C26</f>
        <v>4</v>
      </c>
      <c r="F23" s="42">
        <f>'Rad1'!C33</f>
        <v>4</v>
      </c>
      <c r="G23" s="42">
        <f>'Rad1'!C40</f>
        <v>0</v>
      </c>
      <c r="H23" s="42"/>
      <c r="I23" s="26"/>
    </row>
    <row r="24" spans="1:12" x14ac:dyDescent="0.2">
      <c r="A24" s="41"/>
      <c r="B24" s="42">
        <f>'Rad1'!C3</f>
        <v>1</v>
      </c>
      <c r="C24" s="42">
        <f>'Rad1'!C10</f>
        <v>6</v>
      </c>
      <c r="D24" s="42">
        <f>'Rad1'!C19</f>
        <v>3</v>
      </c>
      <c r="E24" s="42">
        <f>'Rad1'!C27</f>
        <v>5</v>
      </c>
      <c r="F24" s="42">
        <f>'Rad1'!C34</f>
        <v>5</v>
      </c>
      <c r="G24" s="42">
        <f>'Rad1'!C41</f>
        <v>3</v>
      </c>
      <c r="H24" s="42"/>
      <c r="I24" s="26"/>
    </row>
    <row r="25" spans="1:12" x14ac:dyDescent="0.2">
      <c r="A25" s="41"/>
      <c r="B25" s="42">
        <f>'Rad1'!C4</f>
        <v>4</v>
      </c>
      <c r="C25" s="42">
        <f>'Rad1'!C12</f>
        <v>5</v>
      </c>
      <c r="D25" s="42">
        <f>'Rad1'!C21</f>
        <v>2</v>
      </c>
      <c r="E25" s="42">
        <f>'Rad1'!C28</f>
        <v>5</v>
      </c>
      <c r="F25" s="42">
        <f>'Rad1'!C35</f>
        <v>4</v>
      </c>
      <c r="G25" s="42">
        <f>'Rad1'!C43</f>
        <v>5</v>
      </c>
      <c r="H25" s="42"/>
      <c r="I25" s="26"/>
    </row>
    <row r="26" spans="1:12" x14ac:dyDescent="0.2">
      <c r="A26" s="41"/>
      <c r="B26" s="42">
        <f>'Rad1'!C5</f>
        <v>6</v>
      </c>
      <c r="C26" s="42">
        <f>'Rad1'!C13</f>
        <v>4</v>
      </c>
      <c r="D26" s="42">
        <f>'Rad1'!C22</f>
        <v>6</v>
      </c>
      <c r="E26" s="42">
        <f>'Rad1'!C30</f>
        <v>3</v>
      </c>
      <c r="F26" s="42">
        <f>'Rad1'!C36</f>
        <v>0</v>
      </c>
      <c r="G26" s="42">
        <f>'Rad1'!C44</f>
        <v>0</v>
      </c>
      <c r="H26" s="42"/>
      <c r="I26" s="26"/>
    </row>
    <row r="27" spans="1:12" x14ac:dyDescent="0.2">
      <c r="A27" s="41"/>
      <c r="B27" s="42">
        <f>'Rad1'!C7</f>
        <v>3</v>
      </c>
      <c r="C27" s="42">
        <f>'Rad1'!C15</f>
        <v>3</v>
      </c>
      <c r="D27" s="42">
        <f>'Rad1'!C24</f>
        <v>6</v>
      </c>
      <c r="E27" s="42">
        <f>'Rad1'!C31</f>
        <v>2</v>
      </c>
      <c r="F27" s="42">
        <f>'Rad1'!C37</f>
        <v>6</v>
      </c>
      <c r="G27" s="42">
        <f>'Rad1'!C45</f>
        <v>4</v>
      </c>
      <c r="H27" s="42"/>
      <c r="I27" s="26"/>
    </row>
    <row r="28" spans="1:12" x14ac:dyDescent="0.2">
      <c r="A28" s="41"/>
      <c r="B28" s="42">
        <f>'Rad1'!C8</f>
        <v>0</v>
      </c>
      <c r="C28" s="42">
        <f>'Rad1'!C16</f>
        <v>1</v>
      </c>
      <c r="D28" s="42">
        <f>'Rad1'!C25</f>
        <v>3</v>
      </c>
      <c r="E28" s="42">
        <f>'Rad1'!C32</f>
        <v>2</v>
      </c>
      <c r="F28" s="42">
        <f>'Rad1'!C39</f>
        <v>6</v>
      </c>
      <c r="G28" s="42">
        <f>'Rad1'!C46</f>
        <v>2</v>
      </c>
      <c r="H28" s="42"/>
      <c r="I28" s="26"/>
    </row>
    <row r="29" spans="1:12" x14ac:dyDescent="0.2">
      <c r="A29" s="29" t="s">
        <v>38</v>
      </c>
      <c r="B29" s="4">
        <f t="shared" ref="B29:G29" si="3">SUM(B23:B28)</f>
        <v>16</v>
      </c>
      <c r="C29" s="4">
        <f t="shared" si="3"/>
        <v>19</v>
      </c>
      <c r="D29" s="4">
        <f t="shared" si="3"/>
        <v>25</v>
      </c>
      <c r="E29" s="4">
        <f t="shared" si="3"/>
        <v>21</v>
      </c>
      <c r="F29" s="4">
        <f t="shared" si="3"/>
        <v>25</v>
      </c>
      <c r="G29" s="4">
        <f t="shared" si="3"/>
        <v>14</v>
      </c>
      <c r="H29" s="4"/>
      <c r="I29" s="34"/>
    </row>
    <row r="30" spans="1:12" x14ac:dyDescent="0.2">
      <c r="A30" s="39"/>
      <c r="B30" s="40">
        <f>Pew!C2</f>
        <v>4</v>
      </c>
      <c r="C30" s="40">
        <f>Pew!C10</f>
        <v>2</v>
      </c>
      <c r="D30" s="40">
        <f>Pew!C18</f>
        <v>6</v>
      </c>
      <c r="E30" s="40">
        <f>Pew!C26</f>
        <v>3</v>
      </c>
      <c r="F30" s="40">
        <f>Pew!C33</f>
        <v>1</v>
      </c>
      <c r="G30" s="40">
        <f>Pew!C40</f>
        <v>1</v>
      </c>
      <c r="H30" s="40"/>
      <c r="I30" s="26"/>
    </row>
    <row r="31" spans="1:12" x14ac:dyDescent="0.2">
      <c r="A31" s="39"/>
      <c r="B31" s="40">
        <f>Pew!C3</f>
        <v>3</v>
      </c>
      <c r="C31" s="40">
        <f>Pew!C13</f>
        <v>5</v>
      </c>
      <c r="D31" s="40">
        <f>Pew!C20</f>
        <v>3</v>
      </c>
      <c r="E31" s="40">
        <f>Pew!C27</f>
        <v>6</v>
      </c>
      <c r="F31" s="40">
        <f>Pew!C34</f>
        <v>2</v>
      </c>
      <c r="G31" s="40">
        <f>Pew!C41</f>
        <v>3</v>
      </c>
      <c r="H31" s="40"/>
      <c r="I31" s="26"/>
    </row>
    <row r="32" spans="1:12" x14ac:dyDescent="0.2">
      <c r="A32" s="39"/>
      <c r="B32" s="40">
        <f>Pew!C4</f>
        <v>1</v>
      </c>
      <c r="C32" s="40">
        <f>Pew!C14</f>
        <v>5</v>
      </c>
      <c r="D32" s="40">
        <f>Pew!C21</f>
        <v>3</v>
      </c>
      <c r="E32" s="40">
        <f>Pew!C28</f>
        <v>5</v>
      </c>
      <c r="F32" s="40">
        <f>Pew!C36</f>
        <v>5</v>
      </c>
      <c r="G32" s="40">
        <f>Pew!C43</f>
        <v>6</v>
      </c>
      <c r="H32" s="40"/>
      <c r="I32" s="26"/>
    </row>
    <row r="33" spans="1:9" x14ac:dyDescent="0.2">
      <c r="A33" s="39"/>
      <c r="B33" s="40">
        <f>Pew!C6</f>
        <v>4</v>
      </c>
      <c r="C33" s="40">
        <f>Pew!C15</f>
        <v>0</v>
      </c>
      <c r="D33" s="40">
        <f>Pew!C23</f>
        <v>6</v>
      </c>
      <c r="E33" s="40">
        <f>Pew!C30</f>
        <v>6</v>
      </c>
      <c r="F33" s="40">
        <f>Pew!C37</f>
        <v>6</v>
      </c>
      <c r="G33" s="40">
        <f>Pew!C44</f>
        <v>4</v>
      </c>
      <c r="H33" s="40"/>
      <c r="I33" s="26"/>
    </row>
    <row r="34" spans="1:9" x14ac:dyDescent="0.2">
      <c r="A34" s="39"/>
      <c r="B34" s="40">
        <f>Pew!C7</f>
        <v>2</v>
      </c>
      <c r="C34" s="40">
        <f>Pew!C16</f>
        <v>2</v>
      </c>
      <c r="D34" s="40">
        <f>Pew!C24</f>
        <v>1</v>
      </c>
      <c r="E34" s="40">
        <f>Pew!C31</f>
        <v>3</v>
      </c>
      <c r="F34" s="40">
        <f>Pew!C38</f>
        <v>5</v>
      </c>
      <c r="G34" s="40">
        <f>Pew!C45</f>
        <v>4</v>
      </c>
      <c r="H34" s="40"/>
      <c r="I34" s="26"/>
    </row>
    <row r="35" spans="1:9" x14ac:dyDescent="0.2">
      <c r="A35" s="39"/>
      <c r="B35" s="40">
        <f>Pew!C8</f>
        <v>2</v>
      </c>
      <c r="C35" s="40">
        <f>Pew!C17</f>
        <v>1</v>
      </c>
      <c r="D35" s="40">
        <f>Pew!C25</f>
        <v>4</v>
      </c>
      <c r="E35" s="40">
        <f>Pew!C32</f>
        <v>3</v>
      </c>
      <c r="F35" s="40">
        <f>Pew!C39</f>
        <v>5</v>
      </c>
      <c r="G35" s="40">
        <f>Pew!C46</f>
        <v>4</v>
      </c>
      <c r="H35" s="40"/>
      <c r="I35" s="26"/>
    </row>
    <row r="36" spans="1:9" x14ac:dyDescent="0.2">
      <c r="A36" s="29" t="s">
        <v>39</v>
      </c>
      <c r="B36" s="4">
        <f t="shared" ref="B36:G36" si="4">SUM(B30:B35)</f>
        <v>16</v>
      </c>
      <c r="C36" s="4">
        <f t="shared" si="4"/>
        <v>15</v>
      </c>
      <c r="D36" s="4">
        <f t="shared" si="4"/>
        <v>23</v>
      </c>
      <c r="E36" s="4">
        <f t="shared" si="4"/>
        <v>26</v>
      </c>
      <c r="F36" s="4">
        <f t="shared" si="4"/>
        <v>24</v>
      </c>
      <c r="G36" s="4">
        <f t="shared" si="4"/>
        <v>22</v>
      </c>
      <c r="H36" s="4"/>
      <c r="I36" s="4"/>
    </row>
    <row r="37" spans="1:9" x14ac:dyDescent="0.2">
      <c r="B37" s="4" t="s">
        <v>6</v>
      </c>
      <c r="C37" s="4" t="s">
        <v>10</v>
      </c>
      <c r="D37" s="4" t="s">
        <v>77</v>
      </c>
      <c r="E37" s="4" t="s">
        <v>3</v>
      </c>
      <c r="F37" s="4" t="s">
        <v>19</v>
      </c>
      <c r="G37" s="4" t="s">
        <v>20</v>
      </c>
      <c r="H37" s="4"/>
      <c r="I37" s="4"/>
    </row>
    <row r="38" spans="1:9" x14ac:dyDescent="0.2">
      <c r="B38" s="4">
        <f t="shared" ref="B38:G38" si="5">B8+B15+B22+B29+B36</f>
        <v>111</v>
      </c>
      <c r="C38" s="4">
        <f t="shared" si="5"/>
        <v>71</v>
      </c>
      <c r="D38" s="4">
        <f t="shared" si="5"/>
        <v>113</v>
      </c>
      <c r="E38" s="4">
        <f t="shared" si="5"/>
        <v>121</v>
      </c>
      <c r="F38" s="4">
        <f t="shared" si="5"/>
        <v>126</v>
      </c>
      <c r="G38" s="4">
        <f t="shared" si="5"/>
        <v>82</v>
      </c>
      <c r="H38" s="4"/>
      <c r="I38" s="4"/>
    </row>
    <row r="40" spans="1:9" x14ac:dyDescent="0.2">
      <c r="F40" s="28" t="s">
        <v>15</v>
      </c>
      <c r="G40" s="28" t="s">
        <v>14</v>
      </c>
      <c r="H40" s="29" t="s">
        <v>21</v>
      </c>
    </row>
    <row r="41" spans="1:9" x14ac:dyDescent="0.2">
      <c r="A41" s="7">
        <v>1</v>
      </c>
      <c r="B41" s="4"/>
      <c r="C41" s="4" t="str">
        <f>B37</f>
        <v>Isis A</v>
      </c>
      <c r="D41" s="4">
        <f>B38</f>
        <v>111</v>
      </c>
      <c r="E41" s="4"/>
      <c r="F41" s="30">
        <f>'Team Weights'!B14</f>
        <v>95</v>
      </c>
      <c r="G41" s="30">
        <f>'Team Weights'!C14</f>
        <v>6</v>
      </c>
      <c r="H41" s="30">
        <f>'Team Weights'!D14</f>
        <v>8</v>
      </c>
    </row>
    <row r="42" spans="1:9" x14ac:dyDescent="0.2">
      <c r="A42" s="7">
        <v>6</v>
      </c>
      <c r="B42" s="4"/>
      <c r="C42" s="4" t="str">
        <f>C37</f>
        <v>Isis B</v>
      </c>
      <c r="D42" s="4">
        <f>C38</f>
        <v>71</v>
      </c>
      <c r="E42" s="4"/>
      <c r="F42" s="30">
        <f>'Team Weights'!E14</f>
        <v>38</v>
      </c>
      <c r="G42" s="30">
        <f>'Team Weights'!F14</f>
        <v>9</v>
      </c>
      <c r="H42" s="30">
        <f>'Team Weights'!G14</f>
        <v>0</v>
      </c>
    </row>
    <row r="43" spans="1:9" x14ac:dyDescent="0.2">
      <c r="A43" s="7">
        <v>4</v>
      </c>
      <c r="B43" s="4"/>
      <c r="C43" s="6" t="str">
        <f>D37</f>
        <v>House of Angling</v>
      </c>
      <c r="D43" s="4">
        <f>D38</f>
        <v>113</v>
      </c>
      <c r="F43" s="30">
        <f>'Team Weights'!H14</f>
        <v>116</v>
      </c>
      <c r="G43" s="30">
        <f>'Team Weights'!I14</f>
        <v>15</v>
      </c>
      <c r="H43" s="30">
        <f>'Team Weights'!J14</f>
        <v>0</v>
      </c>
    </row>
    <row r="44" spans="1:9" x14ac:dyDescent="0.2">
      <c r="A44" s="7">
        <v>3</v>
      </c>
      <c r="B44" s="4"/>
      <c r="C44" s="4" t="str">
        <f>E37</f>
        <v>Radcot</v>
      </c>
      <c r="D44" s="4">
        <f>E38</f>
        <v>121</v>
      </c>
      <c r="E44" s="4"/>
      <c r="F44" s="30">
        <f>'Team Weights'!K14</f>
        <v>99</v>
      </c>
      <c r="G44" s="30">
        <f>'Team Weights'!L14</f>
        <v>3</v>
      </c>
      <c r="H44" s="30">
        <f>'Team Weights'!M14</f>
        <v>8</v>
      </c>
    </row>
    <row r="45" spans="1:9" x14ac:dyDescent="0.2">
      <c r="A45" s="7">
        <v>2</v>
      </c>
      <c r="B45" s="4"/>
      <c r="C45" s="4" t="str">
        <f>F37</f>
        <v>Pewsey 1</v>
      </c>
      <c r="D45" s="4">
        <f>F38</f>
        <v>126</v>
      </c>
      <c r="E45" s="4"/>
      <c r="F45" s="30">
        <f>'Team Weights'!N14</f>
        <v>115</v>
      </c>
      <c r="G45" s="30">
        <f>'Team Weights'!O14</f>
        <v>11</v>
      </c>
      <c r="H45" s="30">
        <f>'Team Weights'!P14</f>
        <v>0</v>
      </c>
    </row>
    <row r="46" spans="1:9" x14ac:dyDescent="0.2">
      <c r="A46" s="7">
        <v>5</v>
      </c>
      <c r="B46" s="4"/>
      <c r="C46" s="4" t="str">
        <f>G37</f>
        <v>Pewsey 2</v>
      </c>
      <c r="D46" s="4">
        <f>G38</f>
        <v>82</v>
      </c>
      <c r="E46" s="4"/>
      <c r="F46" s="30">
        <f>'Team Weights'!Q14</f>
        <v>58</v>
      </c>
      <c r="G46" s="30">
        <f>'Team Weights'!R14</f>
        <v>11</v>
      </c>
      <c r="H46" s="30">
        <f>'Team Weights'!S14</f>
        <v>8</v>
      </c>
    </row>
    <row r="47" spans="1:9" x14ac:dyDescent="0.2">
      <c r="B47" s="4"/>
      <c r="C47" s="4"/>
      <c r="D47" s="4"/>
      <c r="E47" s="4"/>
      <c r="F47" s="30"/>
      <c r="G47" s="30"/>
      <c r="H47" s="30"/>
    </row>
    <row r="48" spans="1:9" ht="15.75" x14ac:dyDescent="0.25">
      <c r="B48" s="52" t="s">
        <v>82</v>
      </c>
      <c r="C48" s="54" t="s">
        <v>70</v>
      </c>
      <c r="D48" s="54"/>
      <c r="E48" s="54"/>
      <c r="F48" s="53">
        <v>126</v>
      </c>
      <c r="G48" s="133" t="s">
        <v>127</v>
      </c>
      <c r="H48" s="134"/>
    </row>
    <row r="49" spans="2:8" ht="15.75" x14ac:dyDescent="0.25">
      <c r="B49" s="52" t="s">
        <v>83</v>
      </c>
      <c r="C49" s="54" t="s">
        <v>67</v>
      </c>
      <c r="D49" s="54"/>
      <c r="E49" s="54"/>
      <c r="F49" s="53">
        <v>121</v>
      </c>
      <c r="G49" s="133" t="s">
        <v>128</v>
      </c>
      <c r="H49" s="135"/>
    </row>
    <row r="50" spans="2:8" ht="15.75" x14ac:dyDescent="0.25">
      <c r="B50" s="52" t="s">
        <v>83</v>
      </c>
      <c r="C50" s="54" t="s">
        <v>87</v>
      </c>
      <c r="D50" s="54"/>
      <c r="E50" s="54"/>
      <c r="F50" s="53">
        <v>113</v>
      </c>
      <c r="G50" s="133" t="s">
        <v>129</v>
      </c>
      <c r="H50" s="135"/>
    </row>
    <row r="51" spans="2:8" ht="15.75" x14ac:dyDescent="0.25">
      <c r="B51" s="52" t="s">
        <v>84</v>
      </c>
      <c r="C51" s="54" t="s">
        <v>68</v>
      </c>
      <c r="D51" s="54"/>
      <c r="E51" s="54"/>
      <c r="F51" s="53">
        <v>111</v>
      </c>
      <c r="G51" s="133" t="s">
        <v>130</v>
      </c>
      <c r="H51" s="134"/>
    </row>
    <row r="52" spans="2:8" ht="15.75" x14ac:dyDescent="0.25">
      <c r="B52" s="52" t="s">
        <v>85</v>
      </c>
      <c r="C52" s="54" t="s">
        <v>71</v>
      </c>
      <c r="D52" s="54"/>
      <c r="E52" s="54"/>
      <c r="F52" s="53">
        <v>82</v>
      </c>
      <c r="G52" s="133" t="s">
        <v>131</v>
      </c>
      <c r="H52" s="134"/>
    </row>
    <row r="53" spans="2:8" ht="15.75" x14ac:dyDescent="0.25">
      <c r="B53" s="52" t="s">
        <v>86</v>
      </c>
      <c r="C53" s="54" t="s">
        <v>69</v>
      </c>
      <c r="D53" s="54"/>
      <c r="E53" s="54"/>
      <c r="F53" s="53">
        <v>71</v>
      </c>
      <c r="G53" s="133" t="s">
        <v>132</v>
      </c>
      <c r="H53" s="134"/>
    </row>
  </sheetData>
  <mergeCells count="6">
    <mergeCell ref="G53:H53"/>
    <mergeCell ref="G49:H49"/>
    <mergeCell ref="G50:H50"/>
    <mergeCell ref="G48:H48"/>
    <mergeCell ref="G51:H51"/>
    <mergeCell ref="G52:H52"/>
  </mergeCells>
  <phoneticPr fontId="1" type="noConversion"/>
  <pageMargins left="0.25" right="0.25" top="0.75" bottom="0.75" header="0.3" footer="0.3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G33" sqref="G33"/>
    </sheetView>
  </sheetViews>
  <sheetFormatPr defaultRowHeight="15.75" x14ac:dyDescent="0.25"/>
  <cols>
    <col min="1" max="1" width="20.28515625" style="67" customWidth="1"/>
    <col min="2" max="2" width="20.140625" style="67" customWidth="1"/>
    <col min="3" max="3" width="9.42578125" style="77" customWidth="1"/>
    <col min="4" max="4" width="12.42578125" style="68" customWidth="1"/>
    <col min="5" max="5" width="11.28515625" style="68" customWidth="1"/>
    <col min="6" max="7" width="12.5703125" style="68" customWidth="1"/>
    <col min="8" max="8" width="15.5703125" style="67" customWidth="1"/>
    <col min="9" max="16384" width="9.140625" style="67"/>
  </cols>
  <sheetData>
    <row r="1" spans="1:11" x14ac:dyDescent="0.25">
      <c r="A1" s="67" t="s">
        <v>0</v>
      </c>
      <c r="B1" s="67" t="s">
        <v>4</v>
      </c>
      <c r="C1" s="77" t="s">
        <v>5</v>
      </c>
      <c r="D1" s="68" t="s">
        <v>7</v>
      </c>
      <c r="E1" s="68" t="s">
        <v>8</v>
      </c>
      <c r="F1" s="68" t="s">
        <v>9</v>
      </c>
      <c r="G1" s="68" t="s">
        <v>101</v>
      </c>
    </row>
    <row r="2" spans="1:11" x14ac:dyDescent="0.25">
      <c r="A2" s="69" t="s">
        <v>23</v>
      </c>
      <c r="B2" s="70" t="s">
        <v>6</v>
      </c>
      <c r="C2" s="79">
        <v>6</v>
      </c>
      <c r="D2" s="111">
        <v>9</v>
      </c>
      <c r="E2" s="73">
        <v>4</v>
      </c>
      <c r="F2" s="73">
        <v>0</v>
      </c>
      <c r="G2" s="73" t="s">
        <v>106</v>
      </c>
      <c r="I2" s="67">
        <f>SUM(D2:D7)</f>
        <v>31</v>
      </c>
      <c r="J2" s="67">
        <f>SUM(E2:E7)</f>
        <v>49</v>
      </c>
      <c r="K2" s="67">
        <f>SUM(F2:F7)</f>
        <v>0</v>
      </c>
    </row>
    <row r="3" spans="1:11" x14ac:dyDescent="0.25">
      <c r="A3" s="69" t="s">
        <v>40</v>
      </c>
      <c r="B3" s="70" t="s">
        <v>6</v>
      </c>
      <c r="C3" s="79">
        <v>4</v>
      </c>
      <c r="D3" s="73">
        <v>1</v>
      </c>
      <c r="E3" s="73">
        <v>14</v>
      </c>
      <c r="F3" s="73">
        <v>0</v>
      </c>
      <c r="G3" s="73" t="s">
        <v>103</v>
      </c>
    </row>
    <row r="4" spans="1:11" x14ac:dyDescent="0.25">
      <c r="A4" s="69" t="s">
        <v>24</v>
      </c>
      <c r="B4" s="70" t="s">
        <v>6</v>
      </c>
      <c r="C4" s="79">
        <v>4</v>
      </c>
      <c r="D4" s="73">
        <v>4</v>
      </c>
      <c r="E4" s="73">
        <v>2</v>
      </c>
      <c r="F4" s="73">
        <v>0</v>
      </c>
      <c r="G4" s="73" t="s">
        <v>107</v>
      </c>
    </row>
    <row r="5" spans="1:11" x14ac:dyDescent="0.25">
      <c r="A5" s="69" t="s">
        <v>26</v>
      </c>
      <c r="B5" s="70" t="s">
        <v>6</v>
      </c>
      <c r="C5" s="79">
        <v>4</v>
      </c>
      <c r="D5" s="73">
        <v>7</v>
      </c>
      <c r="E5" s="73">
        <v>2</v>
      </c>
      <c r="F5" s="73">
        <v>0</v>
      </c>
      <c r="G5" s="73" t="s">
        <v>104</v>
      </c>
    </row>
    <row r="6" spans="1:11" x14ac:dyDescent="0.25">
      <c r="A6" s="69" t="s">
        <v>25</v>
      </c>
      <c r="B6" s="70" t="s">
        <v>6</v>
      </c>
      <c r="C6" s="79">
        <v>6</v>
      </c>
      <c r="D6" s="73">
        <v>7</v>
      </c>
      <c r="E6" s="73">
        <v>14</v>
      </c>
      <c r="F6" s="73">
        <v>0</v>
      </c>
      <c r="G6" s="73" t="s">
        <v>105</v>
      </c>
    </row>
    <row r="7" spans="1:11" ht="16.5" thickBot="1" x14ac:dyDescent="0.3">
      <c r="A7" s="85" t="s">
        <v>116</v>
      </c>
      <c r="B7" s="86" t="s">
        <v>6</v>
      </c>
      <c r="C7" s="87">
        <v>5</v>
      </c>
      <c r="D7" s="88">
        <v>3</v>
      </c>
      <c r="E7" s="88">
        <v>13</v>
      </c>
      <c r="F7" s="88">
        <v>0</v>
      </c>
      <c r="G7" s="88" t="s">
        <v>102</v>
      </c>
      <c r="H7" s="67" t="s">
        <v>6</v>
      </c>
      <c r="I7" s="75">
        <f>I2+TRUNC(J2/16)</f>
        <v>34</v>
      </c>
      <c r="J7" s="75">
        <f>J2-(TRUNC(J2/16)*16)+TRUNC(K2/16)</f>
        <v>1</v>
      </c>
      <c r="K7" s="75">
        <f>K2-(TRUNC(K2/16)*16)</f>
        <v>0</v>
      </c>
    </row>
    <row r="8" spans="1:11" ht="16.5" thickTop="1" x14ac:dyDescent="0.25">
      <c r="A8" s="90" t="s">
        <v>27</v>
      </c>
      <c r="B8" s="91" t="s">
        <v>10</v>
      </c>
      <c r="C8" s="92">
        <v>1</v>
      </c>
      <c r="D8" s="93">
        <v>0</v>
      </c>
      <c r="E8" s="93">
        <v>9</v>
      </c>
      <c r="F8" s="93">
        <v>0</v>
      </c>
      <c r="G8" s="93" t="s">
        <v>102</v>
      </c>
    </row>
    <row r="9" spans="1:11" x14ac:dyDescent="0.25">
      <c r="A9" s="69" t="s">
        <v>117</v>
      </c>
      <c r="B9" s="76" t="s">
        <v>10</v>
      </c>
      <c r="C9" s="79">
        <v>5</v>
      </c>
      <c r="D9" s="73">
        <v>2</v>
      </c>
      <c r="E9" s="73">
        <v>1</v>
      </c>
      <c r="F9" s="73">
        <v>0</v>
      </c>
      <c r="G9" s="73" t="s">
        <v>103</v>
      </c>
      <c r="I9" s="67">
        <f>SUM(D8:D13)</f>
        <v>8</v>
      </c>
      <c r="J9" s="67">
        <f>SUM(E8:E13)</f>
        <v>40</v>
      </c>
      <c r="K9" s="67">
        <f>SUM(F8:F13)</f>
        <v>0</v>
      </c>
    </row>
    <row r="10" spans="1:11" x14ac:dyDescent="0.25">
      <c r="A10" s="69" t="s">
        <v>42</v>
      </c>
      <c r="B10" s="76" t="s">
        <v>10</v>
      </c>
      <c r="C10" s="79">
        <v>2</v>
      </c>
      <c r="D10" s="73">
        <v>1</v>
      </c>
      <c r="E10" s="73">
        <v>7</v>
      </c>
      <c r="F10" s="73">
        <v>0</v>
      </c>
      <c r="G10" s="73" t="s">
        <v>104</v>
      </c>
    </row>
    <row r="11" spans="1:11" x14ac:dyDescent="0.25">
      <c r="A11" s="69" t="s">
        <v>28</v>
      </c>
      <c r="B11" s="76" t="s">
        <v>10</v>
      </c>
      <c r="C11" s="79">
        <v>4</v>
      </c>
      <c r="D11" s="73">
        <v>3</v>
      </c>
      <c r="E11" s="73">
        <v>14</v>
      </c>
      <c r="F11" s="73">
        <v>0</v>
      </c>
      <c r="G11" s="73" t="s">
        <v>105</v>
      </c>
    </row>
    <row r="12" spans="1:11" x14ac:dyDescent="0.25">
      <c r="A12" s="69" t="s">
        <v>29</v>
      </c>
      <c r="B12" s="76" t="s">
        <v>10</v>
      </c>
      <c r="C12" s="79">
        <v>1</v>
      </c>
      <c r="D12" s="74">
        <v>1</v>
      </c>
      <c r="E12" s="74">
        <v>5</v>
      </c>
      <c r="F12" s="74">
        <v>0</v>
      </c>
      <c r="G12" s="74" t="s">
        <v>106</v>
      </c>
    </row>
    <row r="13" spans="1:11" ht="16.5" thickBot="1" x14ac:dyDescent="0.3">
      <c r="A13" s="85" t="s">
        <v>43</v>
      </c>
      <c r="B13" s="95" t="s">
        <v>10</v>
      </c>
      <c r="C13" s="87">
        <v>2</v>
      </c>
      <c r="D13" s="97">
        <v>1</v>
      </c>
      <c r="E13" s="97">
        <v>4</v>
      </c>
      <c r="F13" s="97">
        <v>0</v>
      </c>
      <c r="G13" s="97" t="s">
        <v>107</v>
      </c>
      <c r="H13" s="67" t="s">
        <v>10</v>
      </c>
      <c r="I13" s="75">
        <f>I9+TRUNC(J9/16)</f>
        <v>10</v>
      </c>
      <c r="J13" s="75">
        <f>J9-(TRUNC(J9/16)*16)+TRUNC(K9/16)</f>
        <v>8</v>
      </c>
      <c r="K13" s="75">
        <f>K9-(TRUNC(K9/16)*16)</f>
        <v>0</v>
      </c>
    </row>
    <row r="14" spans="1:11" ht="16.5" thickTop="1" x14ac:dyDescent="0.25">
      <c r="A14" s="90" t="s">
        <v>53</v>
      </c>
      <c r="B14" s="98" t="s">
        <v>52</v>
      </c>
      <c r="C14" s="92">
        <v>6</v>
      </c>
      <c r="D14" s="93">
        <v>8</v>
      </c>
      <c r="E14" s="93">
        <v>7</v>
      </c>
      <c r="F14" s="93">
        <v>0</v>
      </c>
      <c r="G14" s="93" t="s">
        <v>102</v>
      </c>
    </row>
    <row r="15" spans="1:11" x14ac:dyDescent="0.25">
      <c r="A15" s="69" t="s">
        <v>54</v>
      </c>
      <c r="B15" s="70" t="s">
        <v>52</v>
      </c>
      <c r="C15" s="80">
        <v>1</v>
      </c>
      <c r="D15" s="73">
        <v>0</v>
      </c>
      <c r="E15" s="73">
        <v>10</v>
      </c>
      <c r="F15" s="73">
        <v>0</v>
      </c>
      <c r="G15" s="73" t="s">
        <v>103</v>
      </c>
      <c r="I15" s="67">
        <f>SUM(D14:D19)</f>
        <v>27</v>
      </c>
      <c r="J15" s="67">
        <f>SUM(E14:E19)</f>
        <v>43</v>
      </c>
      <c r="K15" s="67">
        <f>SUM(F14:F19)</f>
        <v>0</v>
      </c>
    </row>
    <row r="16" spans="1:11" x14ac:dyDescent="0.25">
      <c r="A16" s="69" t="s">
        <v>55</v>
      </c>
      <c r="B16" s="70" t="s">
        <v>52</v>
      </c>
      <c r="C16" s="79">
        <v>6</v>
      </c>
      <c r="D16" s="73">
        <v>11</v>
      </c>
      <c r="E16" s="73">
        <v>3</v>
      </c>
      <c r="F16" s="73">
        <v>0</v>
      </c>
      <c r="G16" s="73" t="s">
        <v>104</v>
      </c>
    </row>
    <row r="17" spans="1:11" x14ac:dyDescent="0.25">
      <c r="A17" s="69" t="s">
        <v>56</v>
      </c>
      <c r="B17" s="70" t="s">
        <v>52</v>
      </c>
      <c r="C17" s="79">
        <v>3</v>
      </c>
      <c r="D17" s="73">
        <v>3</v>
      </c>
      <c r="E17" s="73">
        <v>9</v>
      </c>
      <c r="F17" s="73">
        <v>0</v>
      </c>
      <c r="G17" s="73" t="s">
        <v>105</v>
      </c>
    </row>
    <row r="18" spans="1:11" x14ac:dyDescent="0.25">
      <c r="A18" s="69" t="s">
        <v>57</v>
      </c>
      <c r="B18" s="70" t="s">
        <v>52</v>
      </c>
      <c r="C18" s="79">
        <v>3</v>
      </c>
      <c r="D18" s="73">
        <v>5</v>
      </c>
      <c r="E18" s="73">
        <v>14</v>
      </c>
      <c r="F18" s="73">
        <v>0</v>
      </c>
      <c r="G18" s="73" t="s">
        <v>106</v>
      </c>
    </row>
    <row r="19" spans="1:11" ht="16.5" thickBot="1" x14ac:dyDescent="0.3">
      <c r="A19" s="85" t="s">
        <v>58</v>
      </c>
      <c r="B19" s="86" t="s">
        <v>52</v>
      </c>
      <c r="C19" s="87">
        <v>0</v>
      </c>
      <c r="D19" s="88">
        <v>0</v>
      </c>
      <c r="E19" s="88">
        <v>0</v>
      </c>
      <c r="F19" s="88">
        <v>0</v>
      </c>
      <c r="G19" s="88"/>
      <c r="H19" s="67" t="s">
        <v>60</v>
      </c>
      <c r="I19" s="75">
        <f>I15+TRUNC(J15/16)</f>
        <v>29</v>
      </c>
      <c r="J19" s="75">
        <f>J15-(TRUNC(J15/16)*16)+TRUNC(K15/16)</f>
        <v>11</v>
      </c>
      <c r="K19" s="75">
        <f>K15-(TRUNC(K15/16)*16)</f>
        <v>0</v>
      </c>
    </row>
    <row r="20" spans="1:11" ht="16.5" thickTop="1" x14ac:dyDescent="0.25">
      <c r="A20" s="90" t="s">
        <v>30</v>
      </c>
      <c r="B20" s="98" t="s">
        <v>3</v>
      </c>
      <c r="C20" s="92">
        <v>5</v>
      </c>
      <c r="D20" s="93">
        <v>4</v>
      </c>
      <c r="E20" s="93">
        <v>11</v>
      </c>
      <c r="F20" s="93">
        <v>0</v>
      </c>
      <c r="G20" s="93" t="s">
        <v>105</v>
      </c>
    </row>
    <row r="21" spans="1:11" x14ac:dyDescent="0.25">
      <c r="A21" s="69" t="s">
        <v>33</v>
      </c>
      <c r="B21" s="70" t="s">
        <v>3</v>
      </c>
      <c r="C21" s="79">
        <v>4</v>
      </c>
      <c r="D21" s="73">
        <v>3</v>
      </c>
      <c r="E21" s="73">
        <v>7</v>
      </c>
      <c r="F21" s="73">
        <v>0</v>
      </c>
      <c r="G21" s="73" t="s">
        <v>102</v>
      </c>
      <c r="I21" s="67">
        <f>SUM(D20:D25)</f>
        <v>23</v>
      </c>
      <c r="J21" s="67">
        <f>SUM(E20:E25)</f>
        <v>41</v>
      </c>
      <c r="K21" s="67">
        <f>SUM(F20:F25)</f>
        <v>0</v>
      </c>
    </row>
    <row r="22" spans="1:11" x14ac:dyDescent="0.25">
      <c r="A22" s="69" t="s">
        <v>31</v>
      </c>
      <c r="B22" s="70" t="s">
        <v>3</v>
      </c>
      <c r="C22" s="79">
        <v>3</v>
      </c>
      <c r="D22" s="73">
        <v>1</v>
      </c>
      <c r="E22" s="73">
        <v>9</v>
      </c>
      <c r="F22" s="73">
        <v>0</v>
      </c>
      <c r="G22" s="73" t="s">
        <v>104</v>
      </c>
    </row>
    <row r="23" spans="1:11" x14ac:dyDescent="0.25">
      <c r="A23" s="69" t="s">
        <v>96</v>
      </c>
      <c r="B23" s="70" t="s">
        <v>3</v>
      </c>
      <c r="C23" s="79">
        <v>2</v>
      </c>
      <c r="D23" s="73">
        <v>0</v>
      </c>
      <c r="E23" s="73">
        <v>12</v>
      </c>
      <c r="F23" s="73">
        <v>0</v>
      </c>
      <c r="G23" s="73" t="s">
        <v>103</v>
      </c>
    </row>
    <row r="24" spans="1:11" x14ac:dyDescent="0.25">
      <c r="A24" s="69" t="s">
        <v>32</v>
      </c>
      <c r="B24" s="70" t="s">
        <v>3</v>
      </c>
      <c r="C24" s="79">
        <v>4</v>
      </c>
      <c r="D24" s="73">
        <v>6</v>
      </c>
      <c r="E24" s="73">
        <v>0</v>
      </c>
      <c r="F24" s="73">
        <v>0</v>
      </c>
      <c r="G24" s="73" t="s">
        <v>106</v>
      </c>
    </row>
    <row r="25" spans="1:11" ht="16.5" thickBot="1" x14ac:dyDescent="0.3">
      <c r="A25" s="85" t="s">
        <v>44</v>
      </c>
      <c r="B25" s="86" t="s">
        <v>3</v>
      </c>
      <c r="C25" s="87">
        <v>5</v>
      </c>
      <c r="D25" s="88">
        <v>9</v>
      </c>
      <c r="E25" s="88">
        <v>2</v>
      </c>
      <c r="F25" s="88">
        <v>0</v>
      </c>
      <c r="G25" s="88" t="s">
        <v>107</v>
      </c>
      <c r="H25" s="67" t="s">
        <v>3</v>
      </c>
      <c r="I25" s="75">
        <f>I21+TRUNC(J21/16)</f>
        <v>25</v>
      </c>
      <c r="J25" s="75">
        <f>J21-(TRUNC(J21/16)*16)+TRUNC(K21/16)</f>
        <v>9</v>
      </c>
      <c r="K25" s="75">
        <f>K21-(TRUNC(K21/16)*16)</f>
        <v>0</v>
      </c>
    </row>
    <row r="26" spans="1:11" ht="16.5" thickTop="1" x14ac:dyDescent="0.25">
      <c r="A26" s="90" t="s">
        <v>34</v>
      </c>
      <c r="B26" s="98" t="s">
        <v>19</v>
      </c>
      <c r="C26" s="92">
        <v>5</v>
      </c>
      <c r="D26" s="93">
        <v>8</v>
      </c>
      <c r="E26" s="93">
        <v>7</v>
      </c>
      <c r="F26" s="93">
        <v>0</v>
      </c>
      <c r="G26" s="93" t="s">
        <v>104</v>
      </c>
    </row>
    <row r="27" spans="1:11" x14ac:dyDescent="0.25">
      <c r="A27" s="69" t="s">
        <v>100</v>
      </c>
      <c r="B27" s="70" t="s">
        <v>19</v>
      </c>
      <c r="C27" s="80">
        <v>3</v>
      </c>
      <c r="D27" s="73">
        <v>2</v>
      </c>
      <c r="E27" s="73">
        <v>5</v>
      </c>
      <c r="F27" s="73">
        <v>0</v>
      </c>
      <c r="G27" s="73" t="s">
        <v>102</v>
      </c>
      <c r="I27" s="67">
        <f>SUM(D26:D31)</f>
        <v>30</v>
      </c>
      <c r="J27" s="67">
        <f>SUM(E26:E31)</f>
        <v>39</v>
      </c>
      <c r="K27" s="67">
        <f>SUM(F26:F31)</f>
        <v>0</v>
      </c>
    </row>
    <row r="28" spans="1:11" x14ac:dyDescent="0.25">
      <c r="A28" s="69" t="s">
        <v>36</v>
      </c>
      <c r="B28" s="70" t="s">
        <v>19</v>
      </c>
      <c r="C28" s="79">
        <v>2</v>
      </c>
      <c r="D28" s="73">
        <v>2</v>
      </c>
      <c r="E28" s="73">
        <v>11</v>
      </c>
      <c r="F28" s="73">
        <v>0</v>
      </c>
      <c r="G28" s="73" t="s">
        <v>105</v>
      </c>
    </row>
    <row r="29" spans="1:11" x14ac:dyDescent="0.25">
      <c r="A29" s="69" t="s">
        <v>46</v>
      </c>
      <c r="B29" s="70" t="s">
        <v>19</v>
      </c>
      <c r="C29" s="79">
        <v>6</v>
      </c>
      <c r="D29" s="73">
        <v>3</v>
      </c>
      <c r="E29" s="73">
        <v>3</v>
      </c>
      <c r="F29" s="73">
        <v>0</v>
      </c>
      <c r="G29" s="73" t="s">
        <v>103</v>
      </c>
    </row>
    <row r="30" spans="1:11" x14ac:dyDescent="0.25">
      <c r="A30" s="69" t="s">
        <v>47</v>
      </c>
      <c r="B30" s="70" t="s">
        <v>19</v>
      </c>
      <c r="C30" s="79">
        <v>5</v>
      </c>
      <c r="D30" s="73">
        <v>6</v>
      </c>
      <c r="E30" s="73">
        <v>7</v>
      </c>
      <c r="F30" s="73">
        <v>0</v>
      </c>
      <c r="G30" s="73" t="s">
        <v>106</v>
      </c>
    </row>
    <row r="31" spans="1:11" ht="16.5" thickBot="1" x14ac:dyDescent="0.3">
      <c r="A31" s="85" t="s">
        <v>48</v>
      </c>
      <c r="B31" s="86" t="s">
        <v>19</v>
      </c>
      <c r="C31" s="87">
        <v>6</v>
      </c>
      <c r="D31" s="88">
        <v>9</v>
      </c>
      <c r="E31" s="88">
        <v>6</v>
      </c>
      <c r="F31" s="88">
        <v>0</v>
      </c>
      <c r="G31" s="88" t="s">
        <v>107</v>
      </c>
      <c r="H31" s="67" t="s">
        <v>19</v>
      </c>
      <c r="I31" s="75">
        <f>I27+TRUNC(J27/16)</f>
        <v>32</v>
      </c>
      <c r="J31" s="75">
        <f>J27-(TRUNC(J27/16)*16)+TRUNC(K27/16)</f>
        <v>7</v>
      </c>
      <c r="K31" s="75">
        <f>K27-(TRUNC(K27/16)*16)</f>
        <v>0</v>
      </c>
    </row>
    <row r="32" spans="1:11" ht="16.5" thickTop="1" x14ac:dyDescent="0.25">
      <c r="A32" s="90" t="s">
        <v>37</v>
      </c>
      <c r="B32" s="91" t="s">
        <v>20</v>
      </c>
      <c r="C32" s="115">
        <v>1</v>
      </c>
      <c r="D32" s="112">
        <v>1</v>
      </c>
      <c r="E32" s="112">
        <v>3</v>
      </c>
      <c r="F32" s="112">
        <v>0</v>
      </c>
      <c r="G32" s="112" t="s">
        <v>105</v>
      </c>
      <c r="H32" s="66"/>
      <c r="I32" s="66"/>
    </row>
    <row r="33" spans="1:11" x14ac:dyDescent="0.25">
      <c r="A33" s="69" t="s">
        <v>35</v>
      </c>
      <c r="B33" s="76" t="s">
        <v>20</v>
      </c>
      <c r="C33" s="80">
        <v>3</v>
      </c>
      <c r="D33" s="74">
        <v>2</v>
      </c>
      <c r="E33" s="74">
        <v>8</v>
      </c>
      <c r="F33" s="74">
        <v>0</v>
      </c>
      <c r="G33" s="74" t="s">
        <v>107</v>
      </c>
      <c r="H33" s="66"/>
      <c r="I33" s="66"/>
    </row>
    <row r="34" spans="1:11" x14ac:dyDescent="0.25">
      <c r="A34" s="69" t="s">
        <v>49</v>
      </c>
      <c r="B34" s="76" t="s">
        <v>20</v>
      </c>
      <c r="C34" s="80">
        <v>2</v>
      </c>
      <c r="D34" s="74">
        <v>3</v>
      </c>
      <c r="E34" s="74">
        <v>12</v>
      </c>
      <c r="F34" s="74">
        <v>0</v>
      </c>
      <c r="G34" s="74" t="s">
        <v>106</v>
      </c>
      <c r="H34" s="66"/>
      <c r="I34" s="67">
        <f>SUM(D32:D37)</f>
        <v>8</v>
      </c>
      <c r="J34" s="67">
        <f>SUM(E32:E37)</f>
        <v>44</v>
      </c>
      <c r="K34" s="67">
        <f>SUM(F32:F37)</f>
        <v>0</v>
      </c>
    </row>
    <row r="35" spans="1:11" x14ac:dyDescent="0.25">
      <c r="A35" s="69" t="s">
        <v>50</v>
      </c>
      <c r="B35" s="76" t="s">
        <v>20</v>
      </c>
      <c r="C35" s="80">
        <v>1</v>
      </c>
      <c r="D35" s="74">
        <v>0</v>
      </c>
      <c r="E35" s="74">
        <v>3</v>
      </c>
      <c r="F35" s="74">
        <v>0</v>
      </c>
      <c r="G35" s="74" t="s">
        <v>104</v>
      </c>
      <c r="H35" s="66"/>
    </row>
    <row r="36" spans="1:11" x14ac:dyDescent="0.25">
      <c r="A36" s="69" t="s">
        <v>51</v>
      </c>
      <c r="B36" s="76" t="s">
        <v>20</v>
      </c>
      <c r="C36" s="80">
        <v>3</v>
      </c>
      <c r="D36" s="74">
        <v>1</v>
      </c>
      <c r="E36" s="74">
        <v>4</v>
      </c>
      <c r="F36" s="74">
        <v>0</v>
      </c>
      <c r="G36" s="74" t="s">
        <v>103</v>
      </c>
      <c r="H36" s="66"/>
    </row>
    <row r="37" spans="1:11" x14ac:dyDescent="0.25">
      <c r="A37" s="69" t="s">
        <v>97</v>
      </c>
      <c r="B37" s="76" t="s">
        <v>20</v>
      </c>
      <c r="C37" s="80">
        <v>2</v>
      </c>
      <c r="D37" s="74">
        <v>1</v>
      </c>
      <c r="E37" s="74">
        <v>14</v>
      </c>
      <c r="F37" s="74">
        <v>0</v>
      </c>
      <c r="G37" s="74" t="s">
        <v>102</v>
      </c>
      <c r="H37" s="66" t="s">
        <v>20</v>
      </c>
      <c r="I37" s="75">
        <f>I34+TRUNC(J34/16)</f>
        <v>10</v>
      </c>
      <c r="J37" s="75">
        <f>J34-(TRUNC(J34/16)*16)+TRUNC(K34/16)</f>
        <v>12</v>
      </c>
      <c r="K37" s="75">
        <f>K34-(TRUNC(K34/16)*16)</f>
        <v>0</v>
      </c>
    </row>
  </sheetData>
  <phoneticPr fontId="1" type="noConversion"/>
  <pageMargins left="0.25" right="0.25" top="0.75" bottom="0.75" header="0.3" footer="0.3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workbookViewId="0">
      <selection activeCell="C1" sqref="C1:C1048576"/>
    </sheetView>
  </sheetViews>
  <sheetFormatPr defaultColWidth="9.42578125" defaultRowHeight="15.75" x14ac:dyDescent="0.25"/>
  <cols>
    <col min="1" max="1" width="20.28515625" style="66" customWidth="1"/>
    <col min="2" max="2" width="20.28515625" style="67" customWidth="1"/>
    <col min="3" max="3" width="9.42578125" style="77"/>
    <col min="4" max="4" width="11.85546875" style="68" customWidth="1"/>
    <col min="5" max="5" width="11.140625" style="68" customWidth="1"/>
    <col min="6" max="6" width="12.5703125" style="68" customWidth="1"/>
    <col min="7" max="7" width="13.85546875" style="82" customWidth="1"/>
    <col min="8" max="16384" width="9.42578125" style="67"/>
  </cols>
  <sheetData>
    <row r="1" spans="1:11" x14ac:dyDescent="0.25">
      <c r="A1" s="66" t="s">
        <v>0</v>
      </c>
      <c r="B1" s="67" t="s">
        <v>4</v>
      </c>
      <c r="C1" s="77" t="s">
        <v>5</v>
      </c>
      <c r="D1" s="68" t="s">
        <v>7</v>
      </c>
      <c r="E1" s="68" t="s">
        <v>8</v>
      </c>
      <c r="F1" s="68" t="s">
        <v>22</v>
      </c>
      <c r="G1" s="82" t="s">
        <v>101</v>
      </c>
    </row>
    <row r="2" spans="1:11" x14ac:dyDescent="0.25">
      <c r="A2" s="69" t="s">
        <v>23</v>
      </c>
      <c r="B2" s="70" t="s">
        <v>6</v>
      </c>
      <c r="C2" s="80">
        <v>6</v>
      </c>
      <c r="D2" s="101">
        <v>2</v>
      </c>
      <c r="E2" s="74">
        <v>10</v>
      </c>
      <c r="F2" s="74">
        <v>0</v>
      </c>
      <c r="G2" s="83" t="s">
        <v>104</v>
      </c>
      <c r="H2" s="67" t="s">
        <v>61</v>
      </c>
      <c r="I2" s="67">
        <f>SUM(D2:D8)</f>
        <v>27</v>
      </c>
      <c r="J2" s="67">
        <f>SUM(E2:E8)</f>
        <v>55</v>
      </c>
      <c r="K2" s="67">
        <f>SUM(F2:F8)</f>
        <v>0</v>
      </c>
    </row>
    <row r="3" spans="1:11" x14ac:dyDescent="0.25">
      <c r="A3" s="69" t="s">
        <v>40</v>
      </c>
      <c r="B3" s="70" t="s">
        <v>6</v>
      </c>
      <c r="C3" s="79">
        <v>1</v>
      </c>
      <c r="D3" s="73">
        <v>2</v>
      </c>
      <c r="E3" s="73">
        <v>8</v>
      </c>
      <c r="F3" s="73">
        <v>0</v>
      </c>
      <c r="G3" s="83" t="s">
        <v>102</v>
      </c>
    </row>
    <row r="4" spans="1:11" x14ac:dyDescent="0.25">
      <c r="A4" s="69" t="s">
        <v>24</v>
      </c>
      <c r="B4" s="70" t="s">
        <v>6</v>
      </c>
      <c r="C4" s="80">
        <v>6</v>
      </c>
      <c r="D4" s="74">
        <v>12</v>
      </c>
      <c r="E4" s="74">
        <v>12</v>
      </c>
      <c r="F4" s="74">
        <v>0</v>
      </c>
      <c r="G4" s="83" t="s">
        <v>105</v>
      </c>
    </row>
    <row r="5" spans="1:11" x14ac:dyDescent="0.25">
      <c r="A5" s="69" t="s">
        <v>88</v>
      </c>
      <c r="B5" s="70" t="s">
        <v>6</v>
      </c>
      <c r="C5" s="80">
        <v>5</v>
      </c>
      <c r="D5" s="74">
        <v>1</v>
      </c>
      <c r="E5" s="74">
        <v>10</v>
      </c>
      <c r="F5" s="74">
        <v>0</v>
      </c>
      <c r="G5" s="83" t="s">
        <v>107</v>
      </c>
    </row>
    <row r="6" spans="1:11" x14ac:dyDescent="0.25">
      <c r="A6" s="103" t="s">
        <v>26</v>
      </c>
      <c r="B6" s="99" t="s">
        <v>6</v>
      </c>
      <c r="C6" s="78">
        <v>0</v>
      </c>
      <c r="D6" s="104">
        <v>0</v>
      </c>
      <c r="E6" s="104">
        <v>0</v>
      </c>
      <c r="F6" s="104">
        <v>0</v>
      </c>
      <c r="G6" s="84"/>
    </row>
    <row r="7" spans="1:11" x14ac:dyDescent="0.25">
      <c r="A7" s="69" t="s">
        <v>25</v>
      </c>
      <c r="B7" s="70" t="s">
        <v>6</v>
      </c>
      <c r="C7" s="79">
        <v>4</v>
      </c>
      <c r="D7" s="73">
        <v>5</v>
      </c>
      <c r="E7" s="73">
        <v>9</v>
      </c>
      <c r="F7" s="73">
        <v>0</v>
      </c>
      <c r="G7" s="83" t="s">
        <v>106</v>
      </c>
    </row>
    <row r="8" spans="1:11" ht="16.5" thickBot="1" x14ac:dyDescent="0.3">
      <c r="A8" s="85" t="s">
        <v>116</v>
      </c>
      <c r="B8" s="86" t="s">
        <v>6</v>
      </c>
      <c r="C8" s="87">
        <v>6</v>
      </c>
      <c r="D8" s="88">
        <v>5</v>
      </c>
      <c r="E8" s="88">
        <v>6</v>
      </c>
      <c r="F8" s="88">
        <v>0</v>
      </c>
      <c r="G8" s="89" t="s">
        <v>103</v>
      </c>
      <c r="H8" s="67" t="s">
        <v>68</v>
      </c>
      <c r="I8" s="75">
        <f>I2+TRUNC(J2/16)</f>
        <v>30</v>
      </c>
      <c r="J8" s="75">
        <f>J2-(TRUNC(J2/16)*16)+TRUNC(K2/16)</f>
        <v>7</v>
      </c>
      <c r="K8" s="75">
        <f>K2-(TRUNC(K2/16)*16)</f>
        <v>0</v>
      </c>
    </row>
    <row r="9" spans="1:11" ht="16.5" thickTop="1" x14ac:dyDescent="0.25">
      <c r="A9" s="90" t="s">
        <v>27</v>
      </c>
      <c r="B9" s="91" t="s">
        <v>10</v>
      </c>
      <c r="C9" s="92">
        <v>2</v>
      </c>
      <c r="D9" s="93">
        <v>2</v>
      </c>
      <c r="E9" s="93">
        <v>12</v>
      </c>
      <c r="F9" s="93">
        <v>0</v>
      </c>
      <c r="G9" s="94" t="s">
        <v>102</v>
      </c>
    </row>
    <row r="10" spans="1:11" x14ac:dyDescent="0.25">
      <c r="A10" s="69" t="s">
        <v>117</v>
      </c>
      <c r="B10" s="76" t="s">
        <v>10</v>
      </c>
      <c r="C10" s="79">
        <v>4</v>
      </c>
      <c r="D10" s="73">
        <v>1</v>
      </c>
      <c r="E10" s="73">
        <v>4</v>
      </c>
      <c r="F10" s="73">
        <v>0</v>
      </c>
      <c r="G10" s="83" t="s">
        <v>107</v>
      </c>
      <c r="H10" s="67" t="s">
        <v>62</v>
      </c>
      <c r="I10" s="67">
        <f>SUM(D9:D15)</f>
        <v>5</v>
      </c>
      <c r="J10" s="67">
        <f>SUM(E9:E15)</f>
        <v>42</v>
      </c>
      <c r="K10" s="67">
        <f>SUM(F9:F15)</f>
        <v>0</v>
      </c>
    </row>
    <row r="11" spans="1:11" x14ac:dyDescent="0.25">
      <c r="A11" s="69" t="s">
        <v>89</v>
      </c>
      <c r="B11" s="76" t="s">
        <v>10</v>
      </c>
      <c r="C11" s="79">
        <v>1</v>
      </c>
      <c r="D11" s="73">
        <v>0</v>
      </c>
      <c r="E11" s="73">
        <v>11</v>
      </c>
      <c r="F11" s="73">
        <v>0</v>
      </c>
      <c r="G11" s="83" t="s">
        <v>106</v>
      </c>
    </row>
    <row r="12" spans="1:11" x14ac:dyDescent="0.25">
      <c r="A12" s="103" t="s">
        <v>42</v>
      </c>
      <c r="B12" s="100" t="s">
        <v>10</v>
      </c>
      <c r="C12" s="78">
        <v>0</v>
      </c>
      <c r="D12" s="104">
        <v>0</v>
      </c>
      <c r="E12" s="104">
        <v>0</v>
      </c>
      <c r="F12" s="104">
        <v>0</v>
      </c>
      <c r="G12" s="83"/>
    </row>
    <row r="13" spans="1:11" x14ac:dyDescent="0.25">
      <c r="A13" s="69" t="s">
        <v>28</v>
      </c>
      <c r="B13" s="76" t="s">
        <v>10</v>
      </c>
      <c r="C13" s="79">
        <v>2</v>
      </c>
      <c r="D13" s="73">
        <v>2</v>
      </c>
      <c r="E13" s="73">
        <v>3</v>
      </c>
      <c r="F13" s="73">
        <v>0</v>
      </c>
      <c r="G13" s="83" t="s">
        <v>103</v>
      </c>
    </row>
    <row r="14" spans="1:11" x14ac:dyDescent="0.25">
      <c r="A14" s="69" t="s">
        <v>29</v>
      </c>
      <c r="B14" s="76" t="s">
        <v>10</v>
      </c>
      <c r="C14" s="79">
        <v>3</v>
      </c>
      <c r="D14" s="73">
        <v>0</v>
      </c>
      <c r="E14" s="73">
        <v>10</v>
      </c>
      <c r="F14" s="73">
        <v>0</v>
      </c>
      <c r="G14" s="83" t="s">
        <v>105</v>
      </c>
    </row>
    <row r="15" spans="1:11" ht="16.5" thickBot="1" x14ac:dyDescent="0.3">
      <c r="A15" s="85" t="s">
        <v>43</v>
      </c>
      <c r="B15" s="95" t="s">
        <v>10</v>
      </c>
      <c r="C15" s="96">
        <v>1</v>
      </c>
      <c r="D15" s="97">
        <v>0</v>
      </c>
      <c r="E15" s="97">
        <v>2</v>
      </c>
      <c r="F15" s="97">
        <v>0</v>
      </c>
      <c r="G15" s="89" t="s">
        <v>104</v>
      </c>
      <c r="H15" s="67" t="s">
        <v>69</v>
      </c>
      <c r="I15" s="75">
        <f>I10+TRUNC(J10/16)</f>
        <v>7</v>
      </c>
      <c r="J15" s="75">
        <f>J10-(TRUNC(J10/16)*16)+TRUNC(K10/16)</f>
        <v>10</v>
      </c>
      <c r="K15" s="75">
        <f>K10-(TRUNC(K10/16)*16)</f>
        <v>0</v>
      </c>
    </row>
    <row r="16" spans="1:11" ht="16.5" thickTop="1" x14ac:dyDescent="0.25">
      <c r="A16" s="90" t="s">
        <v>53</v>
      </c>
      <c r="B16" s="98" t="s">
        <v>52</v>
      </c>
      <c r="C16" s="92">
        <v>6</v>
      </c>
      <c r="D16" s="93">
        <v>12</v>
      </c>
      <c r="E16" s="93">
        <v>0</v>
      </c>
      <c r="F16" s="93">
        <v>0</v>
      </c>
      <c r="G16" s="94" t="s">
        <v>102</v>
      </c>
      <c r="I16" s="75"/>
      <c r="J16" s="75"/>
      <c r="K16" s="75"/>
    </row>
    <row r="17" spans="1:11" x14ac:dyDescent="0.25">
      <c r="A17" s="99" t="s">
        <v>54</v>
      </c>
      <c r="B17" s="99" t="s">
        <v>52</v>
      </c>
      <c r="C17" s="78">
        <v>0</v>
      </c>
      <c r="D17" s="71">
        <v>0</v>
      </c>
      <c r="E17" s="71">
        <v>0</v>
      </c>
      <c r="F17" s="71">
        <v>0</v>
      </c>
      <c r="G17" s="84"/>
    </row>
    <row r="18" spans="1:11" x14ac:dyDescent="0.25">
      <c r="A18" s="69" t="s">
        <v>55</v>
      </c>
      <c r="B18" s="70" t="s">
        <v>52</v>
      </c>
      <c r="C18" s="79">
        <v>2</v>
      </c>
      <c r="D18" s="73">
        <v>1</v>
      </c>
      <c r="E18" s="73">
        <v>4</v>
      </c>
      <c r="F18" s="73">
        <v>0</v>
      </c>
      <c r="G18" s="83" t="s">
        <v>104</v>
      </c>
      <c r="H18" s="67" t="s">
        <v>63</v>
      </c>
      <c r="I18" s="67">
        <f>SUM(D16:D22)</f>
        <v>19</v>
      </c>
      <c r="J18" s="67">
        <f>SUM(E16:E22)</f>
        <v>29</v>
      </c>
      <c r="K18" s="67">
        <f>SUM(F16:F22)</f>
        <v>8</v>
      </c>
    </row>
    <row r="19" spans="1:11" x14ac:dyDescent="0.25">
      <c r="A19" s="69" t="s">
        <v>56</v>
      </c>
      <c r="B19" s="70" t="s">
        <v>52</v>
      </c>
      <c r="C19" s="79">
        <v>1</v>
      </c>
      <c r="D19" s="73">
        <v>0</v>
      </c>
      <c r="E19" s="73">
        <v>3</v>
      </c>
      <c r="F19" s="73">
        <v>8</v>
      </c>
      <c r="G19" s="83" t="s">
        <v>105</v>
      </c>
    </row>
    <row r="20" spans="1:11" x14ac:dyDescent="0.25">
      <c r="A20" s="69" t="s">
        <v>57</v>
      </c>
      <c r="B20" s="70" t="s">
        <v>52</v>
      </c>
      <c r="C20" s="79">
        <v>3</v>
      </c>
      <c r="D20" s="73">
        <v>2</v>
      </c>
      <c r="E20" s="73">
        <v>9</v>
      </c>
      <c r="F20" s="73">
        <v>0</v>
      </c>
      <c r="G20" s="83" t="s">
        <v>106</v>
      </c>
    </row>
    <row r="21" spans="1:11" x14ac:dyDescent="0.25">
      <c r="A21" s="69" t="s">
        <v>94</v>
      </c>
      <c r="B21" s="70" t="s">
        <v>52</v>
      </c>
      <c r="C21" s="79">
        <v>4</v>
      </c>
      <c r="D21" s="73">
        <v>4</v>
      </c>
      <c r="E21" s="73">
        <v>3</v>
      </c>
      <c r="F21" s="73">
        <v>0</v>
      </c>
      <c r="G21" s="83" t="s">
        <v>103</v>
      </c>
    </row>
    <row r="22" spans="1:11" ht="16.5" thickBot="1" x14ac:dyDescent="0.3">
      <c r="A22" s="85" t="s">
        <v>95</v>
      </c>
      <c r="B22" s="86" t="s">
        <v>52</v>
      </c>
      <c r="C22" s="87">
        <v>1</v>
      </c>
      <c r="D22" s="88">
        <v>0</v>
      </c>
      <c r="E22" s="88">
        <v>10</v>
      </c>
      <c r="F22" s="88">
        <v>0</v>
      </c>
      <c r="G22" s="89" t="s">
        <v>107</v>
      </c>
      <c r="H22" s="67" t="s">
        <v>59</v>
      </c>
      <c r="I22" s="75">
        <f>I18+TRUNC(J18/16)</f>
        <v>20</v>
      </c>
      <c r="J22" s="75">
        <f>J18-(TRUNC(J18/16)*16)+TRUNC(K18/16)</f>
        <v>13</v>
      </c>
      <c r="K22" s="75">
        <f>K18-(TRUNC(K7/16)*16)</f>
        <v>8</v>
      </c>
    </row>
    <row r="23" spans="1:11" ht="16.5" thickTop="1" x14ac:dyDescent="0.25">
      <c r="A23" s="90" t="s">
        <v>30</v>
      </c>
      <c r="B23" s="98" t="s">
        <v>3</v>
      </c>
      <c r="C23" s="92">
        <v>6</v>
      </c>
      <c r="D23" s="93">
        <v>8</v>
      </c>
      <c r="E23" s="93">
        <v>12</v>
      </c>
      <c r="F23" s="93">
        <v>0</v>
      </c>
      <c r="G23" s="94" t="s">
        <v>106</v>
      </c>
      <c r="H23" s="67" t="s">
        <v>66</v>
      </c>
      <c r="I23" s="67">
        <f>SUM(D23:D29)</f>
        <v>26</v>
      </c>
      <c r="J23" s="67">
        <f>SUM(E23:E29)</f>
        <v>53</v>
      </c>
      <c r="K23" s="67">
        <f>SUM(F23:F29)</f>
        <v>0</v>
      </c>
    </row>
    <row r="24" spans="1:11" x14ac:dyDescent="0.25">
      <c r="A24" s="69" t="s">
        <v>33</v>
      </c>
      <c r="B24" s="70" t="s">
        <v>3</v>
      </c>
      <c r="C24" s="79">
        <v>3</v>
      </c>
      <c r="D24" s="73">
        <v>3</v>
      </c>
      <c r="E24" s="73">
        <v>15</v>
      </c>
      <c r="F24" s="73">
        <v>0</v>
      </c>
      <c r="G24" s="83" t="s">
        <v>103</v>
      </c>
    </row>
    <row r="25" spans="1:11" x14ac:dyDescent="0.25">
      <c r="A25" s="69" t="s">
        <v>92</v>
      </c>
      <c r="B25" s="70" t="s">
        <v>3</v>
      </c>
      <c r="C25" s="79">
        <v>5</v>
      </c>
      <c r="D25" s="73">
        <v>8</v>
      </c>
      <c r="E25" s="73">
        <v>11</v>
      </c>
      <c r="F25" s="73">
        <v>0</v>
      </c>
      <c r="G25" s="83" t="s">
        <v>102</v>
      </c>
    </row>
    <row r="26" spans="1:11" x14ac:dyDescent="0.25">
      <c r="A26" s="99" t="s">
        <v>31</v>
      </c>
      <c r="B26" s="99" t="s">
        <v>3</v>
      </c>
      <c r="C26" s="78">
        <v>0</v>
      </c>
      <c r="D26" s="71">
        <v>0</v>
      </c>
      <c r="E26" s="71">
        <v>0</v>
      </c>
      <c r="F26" s="71">
        <v>0</v>
      </c>
      <c r="G26" s="84"/>
      <c r="I26" s="75"/>
      <c r="J26" s="75"/>
      <c r="K26" s="75"/>
    </row>
    <row r="27" spans="1:11" x14ac:dyDescent="0.25">
      <c r="A27" s="69" t="s">
        <v>96</v>
      </c>
      <c r="B27" s="70" t="s">
        <v>3</v>
      </c>
      <c r="C27" s="79">
        <v>5</v>
      </c>
      <c r="D27" s="73">
        <v>2</v>
      </c>
      <c r="E27" s="73">
        <v>3</v>
      </c>
      <c r="F27" s="73">
        <v>0</v>
      </c>
      <c r="G27" s="83" t="s">
        <v>104</v>
      </c>
    </row>
    <row r="28" spans="1:11" x14ac:dyDescent="0.25">
      <c r="A28" s="69" t="s">
        <v>32</v>
      </c>
      <c r="B28" s="70" t="s">
        <v>3</v>
      </c>
      <c r="C28" s="79">
        <v>4</v>
      </c>
      <c r="D28" s="73">
        <v>1</v>
      </c>
      <c r="E28" s="73">
        <v>4</v>
      </c>
      <c r="F28" s="73">
        <v>0</v>
      </c>
      <c r="G28" s="83" t="s">
        <v>107</v>
      </c>
    </row>
    <row r="29" spans="1:11" ht="16.5" thickBot="1" x14ac:dyDescent="0.3">
      <c r="A29" s="85" t="s">
        <v>44</v>
      </c>
      <c r="B29" s="86" t="s">
        <v>3</v>
      </c>
      <c r="C29" s="87">
        <v>4</v>
      </c>
      <c r="D29" s="88">
        <v>4</v>
      </c>
      <c r="E29" s="88">
        <v>8</v>
      </c>
      <c r="F29" s="88">
        <v>0</v>
      </c>
      <c r="G29" s="89" t="s">
        <v>105</v>
      </c>
      <c r="H29" s="67" t="s">
        <v>67</v>
      </c>
      <c r="I29" s="75">
        <f>I23+TRUNC(J23/16)</f>
        <v>29</v>
      </c>
      <c r="J29" s="75">
        <f>J23-(TRUNC(J23/16)*16)+TRUNC(K23/16)</f>
        <v>5</v>
      </c>
      <c r="K29" s="75">
        <f>K28-(TRUNC(K28/16)*16)</f>
        <v>0</v>
      </c>
    </row>
    <row r="30" spans="1:11" ht="16.5" thickTop="1" x14ac:dyDescent="0.25">
      <c r="A30" s="90" t="s">
        <v>34</v>
      </c>
      <c r="B30" s="98" t="s">
        <v>19</v>
      </c>
      <c r="C30" s="92">
        <v>2</v>
      </c>
      <c r="D30" s="93">
        <v>0</v>
      </c>
      <c r="E30" s="93">
        <v>13</v>
      </c>
      <c r="F30" s="93">
        <v>0</v>
      </c>
      <c r="G30" s="94" t="s">
        <v>107</v>
      </c>
      <c r="H30" s="67" t="s">
        <v>64</v>
      </c>
      <c r="I30" s="67">
        <f>SUM(D30:D36)</f>
        <v>22</v>
      </c>
      <c r="J30" s="67">
        <f>SUM(E30:E36)</f>
        <v>64</v>
      </c>
      <c r="K30" s="81">
        <f>SUM(F30:F36)</f>
        <v>0</v>
      </c>
    </row>
    <row r="31" spans="1:11" x14ac:dyDescent="0.25">
      <c r="A31" s="69" t="s">
        <v>45</v>
      </c>
      <c r="B31" s="70" t="s">
        <v>19</v>
      </c>
      <c r="C31" s="79">
        <v>5</v>
      </c>
      <c r="D31" s="73">
        <v>4</v>
      </c>
      <c r="E31" s="73">
        <v>8</v>
      </c>
      <c r="F31" s="73">
        <v>0</v>
      </c>
      <c r="G31" s="83" t="s">
        <v>103</v>
      </c>
    </row>
    <row r="32" spans="1:11" x14ac:dyDescent="0.25">
      <c r="A32" s="69" t="s">
        <v>90</v>
      </c>
      <c r="B32" s="70" t="s">
        <v>19</v>
      </c>
      <c r="C32" s="79"/>
      <c r="D32" s="73"/>
      <c r="E32" s="73"/>
      <c r="F32" s="73"/>
      <c r="G32" s="83"/>
    </row>
    <row r="33" spans="1:11" x14ac:dyDescent="0.25">
      <c r="A33" s="69" t="s">
        <v>36</v>
      </c>
      <c r="B33" s="70" t="s">
        <v>19</v>
      </c>
      <c r="C33" s="79">
        <v>4</v>
      </c>
      <c r="D33" s="73">
        <v>5</v>
      </c>
      <c r="E33" s="73">
        <v>14</v>
      </c>
      <c r="F33" s="73">
        <v>0</v>
      </c>
      <c r="G33" s="83" t="s">
        <v>102</v>
      </c>
    </row>
    <row r="34" spans="1:11" x14ac:dyDescent="0.25">
      <c r="A34" s="69" t="s">
        <v>46</v>
      </c>
      <c r="B34" s="70" t="s">
        <v>19</v>
      </c>
      <c r="C34" s="79">
        <v>5</v>
      </c>
      <c r="D34" s="73">
        <v>7</v>
      </c>
      <c r="E34" s="73">
        <v>14</v>
      </c>
      <c r="F34" s="73">
        <v>0</v>
      </c>
      <c r="G34" s="83" t="s">
        <v>105</v>
      </c>
      <c r="I34" s="75"/>
      <c r="J34" s="75"/>
      <c r="K34" s="75"/>
    </row>
    <row r="35" spans="1:11" x14ac:dyDescent="0.25">
      <c r="A35" s="69" t="s">
        <v>47</v>
      </c>
      <c r="B35" s="70" t="s">
        <v>19</v>
      </c>
      <c r="C35" s="79">
        <v>4</v>
      </c>
      <c r="D35" s="73">
        <v>2</v>
      </c>
      <c r="E35" s="73">
        <v>1</v>
      </c>
      <c r="F35" s="73">
        <v>0</v>
      </c>
      <c r="G35" s="83" t="s">
        <v>104</v>
      </c>
    </row>
    <row r="36" spans="1:11" ht="16.5" thickBot="1" x14ac:dyDescent="0.3">
      <c r="A36" s="85" t="s">
        <v>48</v>
      </c>
      <c r="B36" s="86" t="s">
        <v>19</v>
      </c>
      <c r="C36" s="87">
        <v>5</v>
      </c>
      <c r="D36" s="88">
        <v>4</v>
      </c>
      <c r="E36" s="88">
        <v>14</v>
      </c>
      <c r="F36" s="88">
        <v>0</v>
      </c>
      <c r="G36" s="89" t="s">
        <v>105</v>
      </c>
      <c r="H36" s="67" t="s">
        <v>70</v>
      </c>
      <c r="I36" s="75">
        <f>I30+TRUNC(J30/16)</f>
        <v>26</v>
      </c>
      <c r="J36" s="75">
        <f>J30-(TRUNC(J30/16)*16)+TRUNC(K30/16)</f>
        <v>0</v>
      </c>
      <c r="K36" s="75">
        <f>K30-(TRUNC(K30/16)*16)</f>
        <v>0</v>
      </c>
    </row>
    <row r="37" spans="1:11" ht="16.5" thickTop="1" x14ac:dyDescent="0.25">
      <c r="A37" s="90" t="s">
        <v>37</v>
      </c>
      <c r="B37" s="91" t="s">
        <v>20</v>
      </c>
      <c r="C37" s="92">
        <v>3</v>
      </c>
      <c r="D37" s="93">
        <v>1</v>
      </c>
      <c r="E37" s="93">
        <v>12</v>
      </c>
      <c r="F37" s="93">
        <v>0</v>
      </c>
      <c r="G37" s="94" t="s">
        <v>104</v>
      </c>
      <c r="H37" s="67" t="s">
        <v>65</v>
      </c>
      <c r="I37" s="67">
        <f>SUM(D37:D43)</f>
        <v>13</v>
      </c>
      <c r="J37" s="67">
        <f>SUM(E37:E43)</f>
        <v>31</v>
      </c>
      <c r="K37" s="67">
        <f>SUM(F37:F43)</f>
        <v>0</v>
      </c>
    </row>
    <row r="38" spans="1:11" x14ac:dyDescent="0.25">
      <c r="A38" s="69" t="s">
        <v>35</v>
      </c>
      <c r="B38" s="76" t="s">
        <v>20</v>
      </c>
      <c r="C38" s="79">
        <v>2</v>
      </c>
      <c r="D38" s="73">
        <v>2</v>
      </c>
      <c r="E38" s="73">
        <v>1</v>
      </c>
      <c r="F38" s="73">
        <v>0</v>
      </c>
      <c r="G38" s="83" t="s">
        <v>105</v>
      </c>
    </row>
    <row r="39" spans="1:11" x14ac:dyDescent="0.25">
      <c r="A39" s="69" t="s">
        <v>91</v>
      </c>
      <c r="B39" s="76" t="s">
        <v>20</v>
      </c>
      <c r="C39" s="79"/>
      <c r="D39" s="73"/>
      <c r="E39" s="73">
        <v>0</v>
      </c>
      <c r="F39" s="73">
        <v>0</v>
      </c>
      <c r="G39" s="83"/>
    </row>
    <row r="40" spans="1:11" x14ac:dyDescent="0.25">
      <c r="A40" s="69" t="s">
        <v>49</v>
      </c>
      <c r="B40" s="76" t="s">
        <v>20</v>
      </c>
      <c r="C40" s="79">
        <v>1</v>
      </c>
      <c r="D40" s="73">
        <v>0</v>
      </c>
      <c r="E40" s="73">
        <v>2</v>
      </c>
      <c r="F40" s="73">
        <v>0</v>
      </c>
      <c r="G40" s="83" t="s">
        <v>103</v>
      </c>
    </row>
    <row r="41" spans="1:11" x14ac:dyDescent="0.25">
      <c r="A41" s="69" t="s">
        <v>50</v>
      </c>
      <c r="B41" s="76" t="s">
        <v>20</v>
      </c>
      <c r="C41" s="79">
        <v>2</v>
      </c>
      <c r="D41" s="73">
        <v>0</v>
      </c>
      <c r="E41" s="73">
        <v>4</v>
      </c>
      <c r="F41" s="73">
        <v>0</v>
      </c>
      <c r="G41" s="83" t="s">
        <v>105</v>
      </c>
      <c r="I41" s="75"/>
      <c r="J41" s="75"/>
      <c r="K41" s="75"/>
    </row>
    <row r="42" spans="1:11" x14ac:dyDescent="0.25">
      <c r="A42" s="69" t="s">
        <v>98</v>
      </c>
      <c r="B42" s="76" t="s">
        <v>20</v>
      </c>
      <c r="C42" s="79">
        <v>6</v>
      </c>
      <c r="D42" s="73">
        <v>5</v>
      </c>
      <c r="E42" s="73">
        <v>5</v>
      </c>
      <c r="F42" s="73">
        <v>0</v>
      </c>
      <c r="G42" s="83" t="s">
        <v>107</v>
      </c>
    </row>
    <row r="43" spans="1:11" x14ac:dyDescent="0.25">
      <c r="A43" s="69" t="s">
        <v>97</v>
      </c>
      <c r="B43" s="76" t="s">
        <v>20</v>
      </c>
      <c r="C43" s="80">
        <v>3</v>
      </c>
      <c r="D43" s="74">
        <v>5</v>
      </c>
      <c r="E43" s="74">
        <v>7</v>
      </c>
      <c r="F43" s="74">
        <v>0</v>
      </c>
      <c r="G43" s="83" t="s">
        <v>102</v>
      </c>
      <c r="H43" s="67" t="s">
        <v>71</v>
      </c>
      <c r="I43" s="75">
        <f>I37+TRUNC(J37/16)</f>
        <v>14</v>
      </c>
      <c r="J43" s="75">
        <f>J37-(TRUNC(J37/16)*16)+TRUNC(K37/16)</f>
        <v>15</v>
      </c>
      <c r="K43" s="75">
        <f>K37-(TRUNC(K37/16)*16)</f>
        <v>0</v>
      </c>
    </row>
    <row r="44" spans="1:11" x14ac:dyDescent="0.25">
      <c r="A44" s="105"/>
      <c r="B44" s="106"/>
      <c r="C44" s="113"/>
      <c r="D44" s="107"/>
      <c r="E44" s="107"/>
      <c r="F44" s="107"/>
    </row>
    <row r="45" spans="1:11" x14ac:dyDescent="0.25">
      <c r="A45" s="108"/>
      <c r="B45" s="109"/>
      <c r="C45" s="114"/>
      <c r="D45" s="110"/>
      <c r="E45" s="110"/>
      <c r="F45" s="110"/>
    </row>
    <row r="46" spans="1:11" x14ac:dyDescent="0.25">
      <c r="A46" s="108"/>
      <c r="B46" s="109"/>
      <c r="C46" s="114"/>
      <c r="D46" s="110"/>
      <c r="E46" s="110"/>
      <c r="F46" s="110"/>
    </row>
    <row r="47" spans="1:11" x14ac:dyDescent="0.25">
      <c r="A47" s="108"/>
      <c r="B47" s="109"/>
      <c r="C47" s="114"/>
      <c r="D47" s="110"/>
      <c r="E47" s="110"/>
      <c r="F47" s="110"/>
    </row>
    <row r="48" spans="1:11" x14ac:dyDescent="0.25">
      <c r="A48" s="108"/>
      <c r="B48" s="109"/>
      <c r="C48" s="114"/>
      <c r="D48" s="110"/>
      <c r="E48" s="110"/>
      <c r="F48" s="110"/>
    </row>
  </sheetData>
  <phoneticPr fontId="1" type="noConversion"/>
  <pageMargins left="0.25" right="0.25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zoomScaleNormal="100" workbookViewId="0">
      <selection activeCell="G20" sqref="G20"/>
    </sheetView>
  </sheetViews>
  <sheetFormatPr defaultColWidth="20.28515625" defaultRowHeight="15.75" x14ac:dyDescent="0.25"/>
  <cols>
    <col min="1" max="2" width="20.28515625" style="67"/>
    <col min="3" max="3" width="9.42578125" style="77" customWidth="1"/>
    <col min="4" max="4" width="11.85546875" style="68" customWidth="1"/>
    <col min="5" max="5" width="11.28515625" style="68" customWidth="1"/>
    <col min="6" max="6" width="12" style="68" customWidth="1"/>
    <col min="7" max="7" width="12.5703125" style="82" customWidth="1"/>
    <col min="8" max="16384" width="20.28515625" style="67"/>
  </cols>
  <sheetData>
    <row r="1" spans="1:11" x14ac:dyDescent="0.25">
      <c r="A1" s="66" t="s">
        <v>0</v>
      </c>
      <c r="B1" s="67" t="s">
        <v>4</v>
      </c>
      <c r="C1" s="77" t="s">
        <v>5</v>
      </c>
      <c r="D1" s="68" t="s">
        <v>7</v>
      </c>
      <c r="E1" s="68" t="s">
        <v>8</v>
      </c>
      <c r="F1" s="68" t="s">
        <v>13</v>
      </c>
      <c r="G1" s="82" t="s">
        <v>101</v>
      </c>
    </row>
    <row r="2" spans="1:11" x14ac:dyDescent="0.25">
      <c r="A2" s="99" t="s">
        <v>23</v>
      </c>
      <c r="B2" s="99" t="s">
        <v>6</v>
      </c>
      <c r="C2" s="78">
        <v>0</v>
      </c>
      <c r="D2" s="72">
        <v>0</v>
      </c>
      <c r="E2" s="71">
        <v>0</v>
      </c>
      <c r="F2" s="71">
        <v>0</v>
      </c>
      <c r="G2" s="84"/>
      <c r="H2" s="67" t="s">
        <v>61</v>
      </c>
      <c r="I2" s="67">
        <f>SUM(D2:D8)</f>
        <v>12</v>
      </c>
      <c r="J2" s="67">
        <f>SUM(E2:E8)</f>
        <v>40</v>
      </c>
      <c r="K2" s="67">
        <f>SUM(F2:F8)</f>
        <v>40</v>
      </c>
    </row>
    <row r="3" spans="1:11" x14ac:dyDescent="0.25">
      <c r="A3" s="69" t="s">
        <v>40</v>
      </c>
      <c r="B3" s="70" t="s">
        <v>6</v>
      </c>
      <c r="C3" s="79">
        <v>4</v>
      </c>
      <c r="D3" s="73">
        <v>1</v>
      </c>
      <c r="E3" s="73">
        <v>14</v>
      </c>
      <c r="F3" s="73">
        <v>0</v>
      </c>
      <c r="G3" s="83" t="s">
        <v>105</v>
      </c>
    </row>
    <row r="4" spans="1:11" x14ac:dyDescent="0.25">
      <c r="A4" s="69" t="s">
        <v>24</v>
      </c>
      <c r="B4" s="70" t="s">
        <v>6</v>
      </c>
      <c r="C4" s="80">
        <v>3</v>
      </c>
      <c r="D4" s="74">
        <v>1</v>
      </c>
      <c r="E4" s="74">
        <v>5</v>
      </c>
      <c r="F4" s="74">
        <v>8</v>
      </c>
      <c r="G4" s="83" t="s">
        <v>107</v>
      </c>
    </row>
    <row r="5" spans="1:11" x14ac:dyDescent="0.25">
      <c r="A5" s="69" t="s">
        <v>88</v>
      </c>
      <c r="B5" s="70" t="s">
        <v>6</v>
      </c>
      <c r="C5" s="80">
        <v>5</v>
      </c>
      <c r="D5" s="74">
        <v>5</v>
      </c>
      <c r="E5" s="74">
        <v>7</v>
      </c>
      <c r="F5" s="74">
        <v>8</v>
      </c>
      <c r="G5" s="83" t="s">
        <v>104</v>
      </c>
    </row>
    <row r="6" spans="1:11" x14ac:dyDescent="0.25">
      <c r="A6" s="69" t="s">
        <v>26</v>
      </c>
      <c r="B6" s="70" t="s">
        <v>6</v>
      </c>
      <c r="C6" s="79">
        <v>3</v>
      </c>
      <c r="D6" s="73">
        <v>1</v>
      </c>
      <c r="E6" s="73">
        <v>3</v>
      </c>
      <c r="F6" s="73">
        <v>8</v>
      </c>
      <c r="G6" s="83" t="s">
        <v>103</v>
      </c>
    </row>
    <row r="7" spans="1:11" x14ac:dyDescent="0.25">
      <c r="A7" s="69" t="s">
        <v>25</v>
      </c>
      <c r="B7" s="70" t="s">
        <v>6</v>
      </c>
      <c r="C7" s="79">
        <v>2</v>
      </c>
      <c r="D7" s="73">
        <v>0</v>
      </c>
      <c r="E7" s="73">
        <v>1</v>
      </c>
      <c r="F7" s="73">
        <v>8</v>
      </c>
      <c r="G7" s="83" t="s">
        <v>106</v>
      </c>
    </row>
    <row r="8" spans="1:11" ht="16.5" thickBot="1" x14ac:dyDescent="0.3">
      <c r="A8" s="85" t="s">
        <v>116</v>
      </c>
      <c r="B8" s="86" t="s">
        <v>6</v>
      </c>
      <c r="C8" s="87">
        <v>5</v>
      </c>
      <c r="D8" s="88">
        <v>4</v>
      </c>
      <c r="E8" s="88">
        <v>10</v>
      </c>
      <c r="F8" s="88">
        <v>8</v>
      </c>
      <c r="G8" s="89" t="s">
        <v>102</v>
      </c>
      <c r="H8" s="67" t="s">
        <v>68</v>
      </c>
      <c r="I8" s="75">
        <f>I2+TRUNC(J2/16)</f>
        <v>14</v>
      </c>
      <c r="J8" s="75">
        <f>J2-(TRUNC(J2/16)*16)+TRUNC(K2/16)</f>
        <v>10</v>
      </c>
      <c r="K8" s="75">
        <f>K2-(TRUNC(K2/16)*16)</f>
        <v>8</v>
      </c>
    </row>
    <row r="9" spans="1:11" ht="16.5" thickTop="1" x14ac:dyDescent="0.25">
      <c r="A9" s="90" t="s">
        <v>27</v>
      </c>
      <c r="B9" s="91" t="s">
        <v>10</v>
      </c>
      <c r="C9" s="92">
        <v>0</v>
      </c>
      <c r="D9" s="93">
        <v>0</v>
      </c>
      <c r="E9" s="93">
        <v>0</v>
      </c>
      <c r="F9" s="93">
        <v>0</v>
      </c>
      <c r="G9" s="94" t="s">
        <v>105</v>
      </c>
    </row>
    <row r="10" spans="1:11" x14ac:dyDescent="0.25">
      <c r="A10" s="69" t="s">
        <v>117</v>
      </c>
      <c r="B10" s="76" t="s">
        <v>10</v>
      </c>
      <c r="C10" s="79">
        <v>5</v>
      </c>
      <c r="D10" s="73">
        <v>2</v>
      </c>
      <c r="E10" s="73">
        <v>15</v>
      </c>
      <c r="F10" s="73">
        <v>8</v>
      </c>
      <c r="G10" s="83" t="s">
        <v>107</v>
      </c>
      <c r="H10" s="67" t="s">
        <v>62</v>
      </c>
      <c r="I10" s="67">
        <f>SUM(D9:D15)</f>
        <v>2</v>
      </c>
      <c r="J10" s="67">
        <f>SUM(E9:E15)</f>
        <v>35</v>
      </c>
      <c r="K10" s="67">
        <f>SUM(F9:F15)</f>
        <v>24</v>
      </c>
    </row>
    <row r="11" spans="1:11" x14ac:dyDescent="0.25">
      <c r="A11" s="99" t="s">
        <v>89</v>
      </c>
      <c r="B11" s="100" t="s">
        <v>10</v>
      </c>
      <c r="C11" s="78">
        <v>0</v>
      </c>
      <c r="D11" s="71">
        <v>0</v>
      </c>
      <c r="E11" s="71">
        <v>0</v>
      </c>
      <c r="F11" s="71">
        <v>0</v>
      </c>
      <c r="G11" s="84"/>
    </row>
    <row r="12" spans="1:11" x14ac:dyDescent="0.25">
      <c r="A12" s="69" t="s">
        <v>42</v>
      </c>
      <c r="B12" s="76" t="s">
        <v>10</v>
      </c>
      <c r="C12" s="80">
        <v>1</v>
      </c>
      <c r="D12" s="74">
        <v>0</v>
      </c>
      <c r="E12" s="74">
        <v>1</v>
      </c>
      <c r="F12" s="74">
        <v>0</v>
      </c>
      <c r="G12" s="83" t="s">
        <v>106</v>
      </c>
    </row>
    <row r="13" spans="1:11" x14ac:dyDescent="0.25">
      <c r="A13" s="69" t="s">
        <v>28</v>
      </c>
      <c r="B13" s="76" t="s">
        <v>10</v>
      </c>
      <c r="C13" s="79">
        <v>1</v>
      </c>
      <c r="D13" s="73">
        <v>0</v>
      </c>
      <c r="E13" s="73">
        <v>11</v>
      </c>
      <c r="F13" s="73">
        <v>0</v>
      </c>
      <c r="G13" s="83" t="s">
        <v>102</v>
      </c>
    </row>
    <row r="14" spans="1:11" x14ac:dyDescent="0.25">
      <c r="A14" s="69" t="s">
        <v>29</v>
      </c>
      <c r="B14" s="76" t="s">
        <v>10</v>
      </c>
      <c r="C14" s="79">
        <v>1</v>
      </c>
      <c r="D14" s="73">
        <v>0</v>
      </c>
      <c r="E14" s="73">
        <v>4</v>
      </c>
      <c r="F14" s="73">
        <v>8</v>
      </c>
      <c r="G14" s="83" t="s">
        <v>103</v>
      </c>
    </row>
    <row r="15" spans="1:11" ht="16.5" thickBot="1" x14ac:dyDescent="0.3">
      <c r="A15" s="85" t="s">
        <v>43</v>
      </c>
      <c r="B15" s="95" t="s">
        <v>10</v>
      </c>
      <c r="C15" s="96">
        <v>1</v>
      </c>
      <c r="D15" s="97">
        <v>0</v>
      </c>
      <c r="E15" s="97">
        <v>4</v>
      </c>
      <c r="F15" s="97">
        <v>8</v>
      </c>
      <c r="G15" s="89" t="s">
        <v>104</v>
      </c>
      <c r="H15" s="67" t="s">
        <v>69</v>
      </c>
      <c r="I15" s="75">
        <f>I10+TRUNC(J10/16)</f>
        <v>4</v>
      </c>
      <c r="J15" s="75">
        <f>J10-(TRUNC(J10/16)*16)+TRUNC(K10/16)</f>
        <v>4</v>
      </c>
      <c r="K15" s="75">
        <f>K10-(TRUNC(K10/16)*16)</f>
        <v>8</v>
      </c>
    </row>
    <row r="16" spans="1:11" ht="16.5" thickTop="1" x14ac:dyDescent="0.25">
      <c r="A16" s="90" t="s">
        <v>53</v>
      </c>
      <c r="B16" s="98" t="s">
        <v>52</v>
      </c>
      <c r="C16" s="92">
        <v>6</v>
      </c>
      <c r="D16" s="93">
        <v>4</v>
      </c>
      <c r="E16" s="93">
        <v>2</v>
      </c>
      <c r="F16" s="93">
        <v>0</v>
      </c>
      <c r="G16" s="94" t="s">
        <v>103</v>
      </c>
      <c r="I16" s="75"/>
      <c r="J16" s="75"/>
      <c r="K16" s="75"/>
    </row>
    <row r="17" spans="1:11" x14ac:dyDescent="0.25">
      <c r="A17" s="99" t="s">
        <v>108</v>
      </c>
      <c r="B17" s="99" t="s">
        <v>52</v>
      </c>
      <c r="C17" s="78">
        <v>0</v>
      </c>
      <c r="D17" s="71">
        <v>0</v>
      </c>
      <c r="E17" s="71">
        <v>0</v>
      </c>
      <c r="F17" s="71">
        <v>0</v>
      </c>
      <c r="G17" s="84"/>
    </row>
    <row r="18" spans="1:11" x14ac:dyDescent="0.25">
      <c r="A18" s="69" t="s">
        <v>55</v>
      </c>
      <c r="B18" s="70" t="s">
        <v>52</v>
      </c>
      <c r="C18" s="79">
        <v>6</v>
      </c>
      <c r="D18" s="73">
        <v>7</v>
      </c>
      <c r="E18" s="73">
        <v>0</v>
      </c>
      <c r="F18" s="73">
        <v>0</v>
      </c>
      <c r="G18" s="83" t="s">
        <v>104</v>
      </c>
      <c r="H18" s="67" t="s">
        <v>63</v>
      </c>
      <c r="I18" s="67">
        <f>SUM(D16:D22)</f>
        <v>23</v>
      </c>
      <c r="J18" s="67">
        <f>SUM(E16:E22)</f>
        <v>30</v>
      </c>
      <c r="K18" s="67">
        <f>SUM(F16:F22)</f>
        <v>8</v>
      </c>
    </row>
    <row r="19" spans="1:11" x14ac:dyDescent="0.25">
      <c r="A19" s="69" t="s">
        <v>56</v>
      </c>
      <c r="B19" s="70" t="s">
        <v>52</v>
      </c>
      <c r="C19" s="79">
        <v>1</v>
      </c>
      <c r="D19" s="73">
        <v>0</v>
      </c>
      <c r="E19" s="73">
        <v>5</v>
      </c>
      <c r="F19" s="73">
        <v>0</v>
      </c>
      <c r="G19" s="83" t="s">
        <v>107</v>
      </c>
    </row>
    <row r="20" spans="1:11" x14ac:dyDescent="0.25">
      <c r="A20" s="69" t="s">
        <v>57</v>
      </c>
      <c r="B20" s="70" t="s">
        <v>52</v>
      </c>
      <c r="C20" s="79">
        <v>6</v>
      </c>
      <c r="D20" s="73">
        <v>4</v>
      </c>
      <c r="E20" s="73">
        <v>10</v>
      </c>
      <c r="F20" s="73">
        <v>8</v>
      </c>
      <c r="G20" s="83" t="s">
        <v>105</v>
      </c>
    </row>
    <row r="21" spans="1:11" x14ac:dyDescent="0.25">
      <c r="A21" s="69" t="s">
        <v>94</v>
      </c>
      <c r="B21" s="70" t="s">
        <v>52</v>
      </c>
      <c r="C21" s="79">
        <v>6</v>
      </c>
      <c r="D21" s="73">
        <v>4</v>
      </c>
      <c r="E21" s="73">
        <v>3</v>
      </c>
      <c r="F21" s="73">
        <v>0</v>
      </c>
      <c r="G21" s="83" t="s">
        <v>106</v>
      </c>
    </row>
    <row r="22" spans="1:11" ht="16.5" thickBot="1" x14ac:dyDescent="0.3">
      <c r="A22" s="85" t="s">
        <v>95</v>
      </c>
      <c r="B22" s="86" t="s">
        <v>52</v>
      </c>
      <c r="C22" s="87">
        <v>4</v>
      </c>
      <c r="D22" s="88">
        <v>4</v>
      </c>
      <c r="E22" s="88">
        <v>10</v>
      </c>
      <c r="F22" s="88">
        <v>0</v>
      </c>
      <c r="G22" s="89" t="s">
        <v>102</v>
      </c>
      <c r="H22" s="67" t="s">
        <v>59</v>
      </c>
      <c r="I22" s="75">
        <f>I18+TRUNC(J18/16)</f>
        <v>24</v>
      </c>
      <c r="J22" s="75">
        <f>J18-(TRUNC(J18/16)*16)+TRUNC(K18/16)</f>
        <v>14</v>
      </c>
      <c r="K22" s="75">
        <f>K18-(TRUNC(K7/16)*16)</f>
        <v>8</v>
      </c>
    </row>
    <row r="23" spans="1:11" ht="16.5" thickTop="1" x14ac:dyDescent="0.25">
      <c r="A23" s="90" t="s">
        <v>30</v>
      </c>
      <c r="B23" s="98" t="s">
        <v>3</v>
      </c>
      <c r="C23" s="92">
        <v>2</v>
      </c>
      <c r="D23" s="93">
        <v>0</v>
      </c>
      <c r="E23" s="93">
        <v>15</v>
      </c>
      <c r="F23" s="93">
        <v>0</v>
      </c>
      <c r="G23" s="94" t="s">
        <v>105</v>
      </c>
      <c r="H23" s="67" t="s">
        <v>66</v>
      </c>
      <c r="I23" s="67">
        <f>SUM(D23:D29)</f>
        <v>11</v>
      </c>
      <c r="J23" s="67">
        <f>SUM(E23:E29)</f>
        <v>53</v>
      </c>
      <c r="K23" s="67">
        <f>SUM(F23:F29)</f>
        <v>8</v>
      </c>
    </row>
    <row r="24" spans="1:11" x14ac:dyDescent="0.25">
      <c r="A24" s="69" t="s">
        <v>33</v>
      </c>
      <c r="B24" s="70" t="s">
        <v>3</v>
      </c>
      <c r="C24" s="79">
        <v>6</v>
      </c>
      <c r="D24" s="73">
        <v>4</v>
      </c>
      <c r="E24" s="73">
        <v>12</v>
      </c>
      <c r="F24" s="73">
        <v>0</v>
      </c>
      <c r="G24" s="83" t="s">
        <v>102</v>
      </c>
    </row>
    <row r="25" spans="1:11" x14ac:dyDescent="0.25">
      <c r="A25" s="69" t="s">
        <v>92</v>
      </c>
      <c r="B25" s="70" t="s">
        <v>3</v>
      </c>
      <c r="C25" s="79">
        <v>5</v>
      </c>
      <c r="D25" s="73">
        <v>2</v>
      </c>
      <c r="E25" s="73">
        <v>10</v>
      </c>
      <c r="F25" s="73">
        <v>0</v>
      </c>
      <c r="G25" s="83" t="s">
        <v>103</v>
      </c>
    </row>
    <row r="26" spans="1:11" x14ac:dyDescent="0.25">
      <c r="A26" s="99" t="s">
        <v>31</v>
      </c>
      <c r="B26" s="99" t="s">
        <v>3</v>
      </c>
      <c r="C26" s="78">
        <v>0</v>
      </c>
      <c r="D26" s="71">
        <v>0</v>
      </c>
      <c r="E26" s="71">
        <v>0</v>
      </c>
      <c r="F26" s="71">
        <v>0</v>
      </c>
      <c r="G26" s="84"/>
      <c r="I26" s="75"/>
      <c r="J26" s="75"/>
      <c r="K26" s="75"/>
    </row>
    <row r="27" spans="1:11" x14ac:dyDescent="0.25">
      <c r="A27" s="69" t="s">
        <v>96</v>
      </c>
      <c r="B27" s="70" t="s">
        <v>3</v>
      </c>
      <c r="C27" s="79">
        <v>6</v>
      </c>
      <c r="D27" s="73">
        <v>3</v>
      </c>
      <c r="E27" s="73">
        <v>8</v>
      </c>
      <c r="F27" s="73">
        <v>0</v>
      </c>
      <c r="G27" s="83" t="s">
        <v>107</v>
      </c>
    </row>
    <row r="28" spans="1:11" x14ac:dyDescent="0.25">
      <c r="A28" s="69" t="s">
        <v>32</v>
      </c>
      <c r="B28" s="70" t="s">
        <v>3</v>
      </c>
      <c r="C28" s="79">
        <v>3</v>
      </c>
      <c r="D28" s="73">
        <v>0</v>
      </c>
      <c r="E28" s="73">
        <v>7</v>
      </c>
      <c r="F28" s="73">
        <v>8</v>
      </c>
      <c r="G28" s="83" t="s">
        <v>106</v>
      </c>
    </row>
    <row r="29" spans="1:11" ht="16.5" thickBot="1" x14ac:dyDescent="0.3">
      <c r="A29" s="85" t="s">
        <v>44</v>
      </c>
      <c r="B29" s="86" t="s">
        <v>3</v>
      </c>
      <c r="C29" s="87">
        <v>2</v>
      </c>
      <c r="D29" s="88">
        <v>2</v>
      </c>
      <c r="E29" s="88">
        <v>1</v>
      </c>
      <c r="F29" s="88">
        <v>0</v>
      </c>
      <c r="G29" s="89" t="s">
        <v>104</v>
      </c>
      <c r="H29" s="67" t="s">
        <v>67</v>
      </c>
      <c r="I29" s="75">
        <f>I23+TRUNC(J23/16)</f>
        <v>14</v>
      </c>
      <c r="J29" s="75">
        <f>J23-(TRUNC(J23/16)*16)+TRUNC(K23/16)</f>
        <v>5</v>
      </c>
      <c r="K29" s="75">
        <f>K23-(TRUNC(K23/16)*16)</f>
        <v>8</v>
      </c>
    </row>
    <row r="30" spans="1:11" ht="16.5" thickTop="1" x14ac:dyDescent="0.25">
      <c r="A30" s="90" t="s">
        <v>34</v>
      </c>
      <c r="B30" s="98" t="s">
        <v>19</v>
      </c>
      <c r="C30" s="92">
        <v>2</v>
      </c>
      <c r="D30" s="93">
        <v>0</v>
      </c>
      <c r="E30" s="93">
        <v>12</v>
      </c>
      <c r="F30" s="93">
        <v>0</v>
      </c>
      <c r="G30" s="94" t="s">
        <v>102</v>
      </c>
      <c r="H30" s="67" t="s">
        <v>64</v>
      </c>
      <c r="I30" s="67">
        <f>SUM(D30:D36)</f>
        <v>11</v>
      </c>
      <c r="J30" s="67">
        <f>SUM(E30:E36)</f>
        <v>63</v>
      </c>
      <c r="K30" s="67">
        <f>SUM(F30:F36)</f>
        <v>16</v>
      </c>
    </row>
    <row r="31" spans="1:11" x14ac:dyDescent="0.25">
      <c r="A31" s="69" t="s">
        <v>100</v>
      </c>
      <c r="B31" s="70" t="s">
        <v>19</v>
      </c>
      <c r="C31" s="79">
        <v>4</v>
      </c>
      <c r="D31" s="73">
        <v>2</v>
      </c>
      <c r="E31" s="73">
        <v>1</v>
      </c>
      <c r="F31" s="73">
        <v>0</v>
      </c>
      <c r="G31" s="83" t="s">
        <v>103</v>
      </c>
    </row>
    <row r="32" spans="1:11" x14ac:dyDescent="0.25">
      <c r="A32" s="99" t="s">
        <v>109</v>
      </c>
      <c r="B32" s="99"/>
      <c r="C32" s="78"/>
      <c r="D32" s="71"/>
      <c r="E32" s="71"/>
      <c r="F32" s="71"/>
      <c r="G32" s="84"/>
    </row>
    <row r="33" spans="1:11" x14ac:dyDescent="0.25">
      <c r="A33" s="69" t="s">
        <v>36</v>
      </c>
      <c r="B33" s="70" t="s">
        <v>19</v>
      </c>
      <c r="C33" s="79">
        <v>5</v>
      </c>
      <c r="D33" s="73">
        <v>0</v>
      </c>
      <c r="E33" s="73">
        <v>13</v>
      </c>
      <c r="F33" s="73">
        <v>0</v>
      </c>
      <c r="G33" s="83" t="s">
        <v>106</v>
      </c>
    </row>
    <row r="34" spans="1:11" x14ac:dyDescent="0.25">
      <c r="A34" s="69" t="s">
        <v>46</v>
      </c>
      <c r="B34" s="70" t="s">
        <v>19</v>
      </c>
      <c r="C34" s="79">
        <v>5</v>
      </c>
      <c r="D34" s="73">
        <v>5</v>
      </c>
      <c r="E34" s="73">
        <v>7</v>
      </c>
      <c r="F34" s="73">
        <v>8</v>
      </c>
      <c r="G34" s="83" t="s">
        <v>104</v>
      </c>
      <c r="I34" s="75"/>
      <c r="J34" s="75"/>
      <c r="K34" s="75"/>
    </row>
    <row r="35" spans="1:11" x14ac:dyDescent="0.25">
      <c r="A35" s="69" t="s">
        <v>47</v>
      </c>
      <c r="B35" s="70" t="s">
        <v>19</v>
      </c>
      <c r="C35" s="79">
        <v>4</v>
      </c>
      <c r="D35" s="73">
        <v>1</v>
      </c>
      <c r="E35" s="73">
        <v>15</v>
      </c>
      <c r="F35" s="73">
        <v>8</v>
      </c>
      <c r="G35" s="83" t="s">
        <v>107</v>
      </c>
    </row>
    <row r="36" spans="1:11" ht="16.5" thickBot="1" x14ac:dyDescent="0.3">
      <c r="A36" s="85" t="s">
        <v>48</v>
      </c>
      <c r="B36" s="86" t="s">
        <v>19</v>
      </c>
      <c r="C36" s="87">
        <v>5</v>
      </c>
      <c r="D36" s="88">
        <v>3</v>
      </c>
      <c r="E36" s="88">
        <v>15</v>
      </c>
      <c r="F36" s="88">
        <v>0</v>
      </c>
      <c r="G36" s="89" t="s">
        <v>105</v>
      </c>
      <c r="H36" s="67" t="s">
        <v>70</v>
      </c>
      <c r="I36" s="75">
        <f>I30+TRUNC(J30/16)</f>
        <v>14</v>
      </c>
      <c r="J36" s="75">
        <f>J30-(TRUNC(J30/16)*16)+TRUNC(K30/16)</f>
        <v>16</v>
      </c>
      <c r="K36" s="75">
        <f>K30-(TRUNC(K30/16)*16)</f>
        <v>0</v>
      </c>
    </row>
    <row r="37" spans="1:11" ht="16.5" thickTop="1" x14ac:dyDescent="0.25">
      <c r="A37" s="90" t="s">
        <v>37</v>
      </c>
      <c r="B37" s="91" t="s">
        <v>20</v>
      </c>
      <c r="C37" s="92">
        <v>3</v>
      </c>
      <c r="D37" s="93">
        <v>1</v>
      </c>
      <c r="E37" s="93">
        <v>10</v>
      </c>
      <c r="F37" s="93">
        <v>0</v>
      </c>
      <c r="G37" s="94" t="s">
        <v>105</v>
      </c>
      <c r="H37" s="67" t="s">
        <v>65</v>
      </c>
      <c r="I37" s="67">
        <f>SUM(D37:D43)</f>
        <v>8</v>
      </c>
      <c r="J37" s="67">
        <f>SUM(E37:E43)</f>
        <v>26</v>
      </c>
      <c r="K37" s="67">
        <f>SUM(F37:F43)</f>
        <v>8</v>
      </c>
    </row>
    <row r="38" spans="1:11" x14ac:dyDescent="0.25">
      <c r="A38" s="69" t="s">
        <v>35</v>
      </c>
      <c r="B38" s="76" t="s">
        <v>20</v>
      </c>
      <c r="C38" s="79">
        <v>2</v>
      </c>
      <c r="D38" s="73">
        <v>1</v>
      </c>
      <c r="E38" s="73">
        <v>0</v>
      </c>
      <c r="F38" s="73">
        <v>0</v>
      </c>
      <c r="G38" s="83" t="s">
        <v>107</v>
      </c>
    </row>
    <row r="39" spans="1:11" x14ac:dyDescent="0.25">
      <c r="A39" s="99" t="s">
        <v>109</v>
      </c>
      <c r="B39" s="100"/>
      <c r="C39" s="78"/>
      <c r="D39" s="71"/>
      <c r="E39" s="71"/>
      <c r="F39" s="71"/>
      <c r="G39" s="84"/>
    </row>
    <row r="40" spans="1:11" x14ac:dyDescent="0.25">
      <c r="A40" s="69" t="s">
        <v>49</v>
      </c>
      <c r="B40" s="76" t="s">
        <v>20</v>
      </c>
      <c r="C40" s="79">
        <v>3</v>
      </c>
      <c r="D40" s="73">
        <v>3</v>
      </c>
      <c r="E40" s="73">
        <v>0</v>
      </c>
      <c r="F40" s="73">
        <v>8</v>
      </c>
      <c r="G40" s="83" t="s">
        <v>104</v>
      </c>
    </row>
    <row r="41" spans="1:11" x14ac:dyDescent="0.25">
      <c r="A41" s="69" t="s">
        <v>50</v>
      </c>
      <c r="B41" s="76" t="s">
        <v>20</v>
      </c>
      <c r="C41" s="79">
        <v>2</v>
      </c>
      <c r="D41" s="73">
        <v>1</v>
      </c>
      <c r="E41" s="73">
        <v>2</v>
      </c>
      <c r="F41" s="73">
        <v>0</v>
      </c>
      <c r="G41" s="83" t="s">
        <v>103</v>
      </c>
      <c r="I41" s="75"/>
      <c r="J41" s="75"/>
      <c r="K41" s="75"/>
    </row>
    <row r="42" spans="1:11" x14ac:dyDescent="0.25">
      <c r="A42" s="69" t="s">
        <v>51</v>
      </c>
      <c r="B42" s="76" t="s">
        <v>20</v>
      </c>
      <c r="C42" s="79">
        <v>4</v>
      </c>
      <c r="D42" s="73">
        <v>0</v>
      </c>
      <c r="E42" s="73">
        <v>10</v>
      </c>
      <c r="F42" s="73">
        <v>0</v>
      </c>
      <c r="G42" s="83" t="s">
        <v>106</v>
      </c>
    </row>
    <row r="43" spans="1:11" x14ac:dyDescent="0.25">
      <c r="A43" s="69" t="s">
        <v>97</v>
      </c>
      <c r="B43" s="76" t="s">
        <v>20</v>
      </c>
      <c r="C43" s="80">
        <v>3</v>
      </c>
      <c r="D43" s="74">
        <v>2</v>
      </c>
      <c r="E43" s="74">
        <v>4</v>
      </c>
      <c r="F43" s="74">
        <v>0</v>
      </c>
      <c r="G43" s="83" t="s">
        <v>102</v>
      </c>
      <c r="H43" s="67" t="s">
        <v>71</v>
      </c>
      <c r="I43" s="75">
        <f>I37+TRUNC(J37/16)</f>
        <v>9</v>
      </c>
      <c r="J43" s="75">
        <f>J37-(TRUNC(J37/16)*16)+TRUNC(K37/16)</f>
        <v>10</v>
      </c>
      <c r="K43" s="75">
        <f>K37-(TRUNC(K37/16)*16)</f>
        <v>8</v>
      </c>
    </row>
    <row r="44" spans="1:11" x14ac:dyDescent="0.25">
      <c r="C44" s="81"/>
    </row>
    <row r="45" spans="1:11" x14ac:dyDescent="0.25">
      <c r="C45" s="81"/>
    </row>
    <row r="46" spans="1:11" x14ac:dyDescent="0.25">
      <c r="C46" s="81"/>
    </row>
    <row r="47" spans="1:11" x14ac:dyDescent="0.25">
      <c r="C47" s="81"/>
    </row>
    <row r="48" spans="1:11" x14ac:dyDescent="0.25">
      <c r="C48" s="81"/>
    </row>
    <row r="49" spans="3:3" x14ac:dyDescent="0.25">
      <c r="C49" s="81"/>
    </row>
    <row r="50" spans="3:3" x14ac:dyDescent="0.25">
      <c r="C50" s="81"/>
    </row>
    <row r="51" spans="3:3" x14ac:dyDescent="0.25">
      <c r="C51" s="81"/>
    </row>
    <row r="52" spans="3:3" x14ac:dyDescent="0.25">
      <c r="C52" s="81"/>
    </row>
    <row r="53" spans="3:3" x14ac:dyDescent="0.25">
      <c r="C53" s="81"/>
    </row>
    <row r="54" spans="3:3" x14ac:dyDescent="0.25">
      <c r="C54" s="81"/>
    </row>
    <row r="55" spans="3:3" x14ac:dyDescent="0.25">
      <c r="C55" s="81"/>
    </row>
    <row r="56" spans="3:3" x14ac:dyDescent="0.25">
      <c r="C56" s="81"/>
    </row>
    <row r="57" spans="3:3" x14ac:dyDescent="0.25">
      <c r="C57" s="81"/>
    </row>
    <row r="58" spans="3:3" x14ac:dyDescent="0.25">
      <c r="C58" s="81"/>
    </row>
    <row r="59" spans="3:3" x14ac:dyDescent="0.25">
      <c r="C59" s="81"/>
    </row>
    <row r="60" spans="3:3" x14ac:dyDescent="0.25">
      <c r="C60" s="81"/>
    </row>
    <row r="61" spans="3:3" x14ac:dyDescent="0.25">
      <c r="C61" s="81"/>
    </row>
    <row r="62" spans="3:3" x14ac:dyDescent="0.25">
      <c r="C62" s="81"/>
    </row>
    <row r="63" spans="3:3" x14ac:dyDescent="0.25">
      <c r="C63" s="81"/>
    </row>
    <row r="64" spans="3:3" x14ac:dyDescent="0.25">
      <c r="C64" s="81"/>
    </row>
    <row r="65" spans="3:3" x14ac:dyDescent="0.25">
      <c r="C65" s="81"/>
    </row>
    <row r="66" spans="3:3" x14ac:dyDescent="0.25">
      <c r="C66" s="81"/>
    </row>
    <row r="67" spans="3:3" x14ac:dyDescent="0.25">
      <c r="C67" s="81"/>
    </row>
    <row r="68" spans="3:3" x14ac:dyDescent="0.25">
      <c r="C68" s="81"/>
    </row>
    <row r="69" spans="3:3" x14ac:dyDescent="0.25">
      <c r="C69" s="81"/>
    </row>
    <row r="70" spans="3:3" x14ac:dyDescent="0.25">
      <c r="C70" s="81"/>
    </row>
    <row r="71" spans="3:3" x14ac:dyDescent="0.25">
      <c r="C71" s="81"/>
    </row>
    <row r="72" spans="3:3" x14ac:dyDescent="0.25">
      <c r="C72" s="81"/>
    </row>
    <row r="73" spans="3:3" x14ac:dyDescent="0.25">
      <c r="C73" s="81"/>
    </row>
    <row r="74" spans="3:3" x14ac:dyDescent="0.25">
      <c r="C74" s="81"/>
    </row>
    <row r="75" spans="3:3" x14ac:dyDescent="0.25">
      <c r="C75" s="81"/>
    </row>
    <row r="76" spans="3:3" x14ac:dyDescent="0.25">
      <c r="C76" s="81"/>
    </row>
    <row r="77" spans="3:3" x14ac:dyDescent="0.25">
      <c r="C77" s="81"/>
    </row>
    <row r="78" spans="3:3" x14ac:dyDescent="0.25">
      <c r="C78" s="81"/>
    </row>
    <row r="79" spans="3:3" x14ac:dyDescent="0.25">
      <c r="C79" s="81"/>
    </row>
    <row r="80" spans="3:3" x14ac:dyDescent="0.25">
      <c r="C80" s="81"/>
    </row>
    <row r="81" spans="3:3" x14ac:dyDescent="0.25">
      <c r="C81" s="81"/>
    </row>
  </sheetData>
  <phoneticPr fontId="1" type="noConversion"/>
  <pageMargins left="0.25" right="0.25" top="0.75" bottom="0.75" header="0.3" footer="0.3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zoomScaleNormal="100" workbookViewId="0">
      <selection activeCell="A35" sqref="A35"/>
    </sheetView>
  </sheetViews>
  <sheetFormatPr defaultColWidth="20.28515625" defaultRowHeight="15.75" x14ac:dyDescent="0.25"/>
  <cols>
    <col min="1" max="2" width="20.28515625" style="67"/>
    <col min="3" max="3" width="9.42578125" style="77" customWidth="1"/>
    <col min="4" max="4" width="11.85546875" style="68" customWidth="1"/>
    <col min="5" max="5" width="11.28515625" style="68" customWidth="1"/>
    <col min="6" max="6" width="12" style="68" customWidth="1"/>
    <col min="7" max="7" width="12.5703125" style="82" customWidth="1"/>
    <col min="8" max="16384" width="20.28515625" style="67"/>
  </cols>
  <sheetData>
    <row r="1" spans="1:11" x14ac:dyDescent="0.25">
      <c r="A1" s="66" t="s">
        <v>0</v>
      </c>
      <c r="B1" s="67" t="s">
        <v>4</v>
      </c>
      <c r="C1" s="77" t="s">
        <v>5</v>
      </c>
      <c r="D1" s="68" t="s">
        <v>7</v>
      </c>
      <c r="E1" s="68" t="s">
        <v>8</v>
      </c>
      <c r="F1" s="68" t="s">
        <v>13</v>
      </c>
      <c r="G1" s="82" t="s">
        <v>101</v>
      </c>
    </row>
    <row r="2" spans="1:11" x14ac:dyDescent="0.25">
      <c r="A2" s="69" t="s">
        <v>23</v>
      </c>
      <c r="B2" s="69" t="s">
        <v>6</v>
      </c>
      <c r="C2" s="80">
        <v>2</v>
      </c>
      <c r="D2" s="101">
        <v>0</v>
      </c>
      <c r="E2" s="74">
        <v>9</v>
      </c>
      <c r="F2" s="74">
        <v>8</v>
      </c>
      <c r="G2" s="102" t="s">
        <v>104</v>
      </c>
      <c r="H2" s="67" t="s">
        <v>61</v>
      </c>
      <c r="I2" s="67">
        <f>SUM(D2:D8)</f>
        <v>6</v>
      </c>
      <c r="J2" s="67">
        <f>SUM(E2:E8)</f>
        <v>31</v>
      </c>
      <c r="K2" s="67">
        <f>SUM(F2:F8)</f>
        <v>16</v>
      </c>
    </row>
    <row r="3" spans="1:11" x14ac:dyDescent="0.25">
      <c r="A3" s="69" t="s">
        <v>40</v>
      </c>
      <c r="B3" s="70" t="s">
        <v>6</v>
      </c>
      <c r="C3" s="79">
        <v>1</v>
      </c>
      <c r="D3" s="73">
        <v>0</v>
      </c>
      <c r="E3" s="73">
        <v>6</v>
      </c>
      <c r="F3" s="73">
        <v>0</v>
      </c>
      <c r="G3" s="83" t="s">
        <v>107</v>
      </c>
    </row>
    <row r="4" spans="1:11" x14ac:dyDescent="0.25">
      <c r="A4" s="69" t="s">
        <v>24</v>
      </c>
      <c r="B4" s="70" t="s">
        <v>6</v>
      </c>
      <c r="C4" s="80">
        <v>4</v>
      </c>
      <c r="D4" s="74">
        <v>0</v>
      </c>
      <c r="E4" s="74">
        <v>8</v>
      </c>
      <c r="F4" s="74">
        <v>8</v>
      </c>
      <c r="G4" s="83" t="s">
        <v>105</v>
      </c>
    </row>
    <row r="5" spans="1:11" x14ac:dyDescent="0.25">
      <c r="A5" s="69" t="s">
        <v>88</v>
      </c>
      <c r="B5" s="70" t="s">
        <v>6</v>
      </c>
      <c r="C5" s="80">
        <v>6</v>
      </c>
      <c r="D5" s="74">
        <v>6</v>
      </c>
      <c r="E5" s="74">
        <v>3</v>
      </c>
      <c r="F5" s="74">
        <v>0</v>
      </c>
      <c r="G5" s="83" t="s">
        <v>102</v>
      </c>
    </row>
    <row r="6" spans="1:11" x14ac:dyDescent="0.25">
      <c r="A6" s="99" t="s">
        <v>26</v>
      </c>
      <c r="B6" s="99" t="s">
        <v>6</v>
      </c>
      <c r="C6" s="78">
        <v>0</v>
      </c>
      <c r="D6" s="71">
        <v>0</v>
      </c>
      <c r="E6" s="71">
        <v>0</v>
      </c>
      <c r="F6" s="71">
        <v>0</v>
      </c>
      <c r="G6" s="84"/>
    </row>
    <row r="7" spans="1:11" x14ac:dyDescent="0.25">
      <c r="A7" s="69" t="s">
        <v>25</v>
      </c>
      <c r="B7" s="70" t="s">
        <v>6</v>
      </c>
      <c r="C7" s="79">
        <v>3</v>
      </c>
      <c r="D7" s="73">
        <v>0</v>
      </c>
      <c r="E7" s="73">
        <v>5</v>
      </c>
      <c r="F7" s="73">
        <v>0</v>
      </c>
      <c r="G7" s="83" t="s">
        <v>103</v>
      </c>
    </row>
    <row r="8" spans="1:11" ht="16.5" thickBot="1" x14ac:dyDescent="0.3">
      <c r="A8" s="85" t="s">
        <v>116</v>
      </c>
      <c r="B8" s="86" t="s">
        <v>6</v>
      </c>
      <c r="C8" s="87">
        <v>0</v>
      </c>
      <c r="D8" s="88">
        <v>0</v>
      </c>
      <c r="E8" s="88">
        <v>0</v>
      </c>
      <c r="F8" s="88">
        <v>0</v>
      </c>
      <c r="G8" s="89" t="s">
        <v>106</v>
      </c>
      <c r="H8" s="67" t="s">
        <v>68</v>
      </c>
      <c r="I8" s="75">
        <f>I2+TRUNC(J2/16)</f>
        <v>7</v>
      </c>
      <c r="J8" s="75">
        <f>J2-(TRUNC(J2/16)*16)+TRUNC(K2/16)</f>
        <v>16</v>
      </c>
      <c r="K8" s="75">
        <f>K2-(TRUNC(K2/16)*16)</f>
        <v>0</v>
      </c>
    </row>
    <row r="9" spans="1:11" ht="16.5" thickTop="1" x14ac:dyDescent="0.25">
      <c r="A9" s="90" t="s">
        <v>27</v>
      </c>
      <c r="B9" s="91" t="s">
        <v>10</v>
      </c>
      <c r="C9" s="92">
        <v>0</v>
      </c>
      <c r="D9" s="93">
        <v>0</v>
      </c>
      <c r="E9" s="93">
        <v>0</v>
      </c>
      <c r="F9" s="93">
        <v>0</v>
      </c>
      <c r="G9" s="94" t="s">
        <v>103</v>
      </c>
    </row>
    <row r="10" spans="1:11" x14ac:dyDescent="0.25">
      <c r="A10" s="69" t="s">
        <v>117</v>
      </c>
      <c r="B10" s="76" t="s">
        <v>10</v>
      </c>
      <c r="C10" s="79">
        <v>6</v>
      </c>
      <c r="D10" s="73">
        <v>1</v>
      </c>
      <c r="E10" s="73">
        <v>5</v>
      </c>
      <c r="F10" s="73">
        <v>0</v>
      </c>
      <c r="G10" s="83" t="s">
        <v>105</v>
      </c>
      <c r="H10" s="67" t="s">
        <v>62</v>
      </c>
      <c r="I10" s="67">
        <f>SUM(D9:D16)</f>
        <v>6</v>
      </c>
      <c r="J10" s="67">
        <f>SUM(E9:E16)</f>
        <v>52</v>
      </c>
      <c r="K10" s="67">
        <f>SUM(F9:F16)</f>
        <v>8</v>
      </c>
    </row>
    <row r="11" spans="1:11" x14ac:dyDescent="0.25">
      <c r="A11" s="99" t="s">
        <v>89</v>
      </c>
      <c r="B11" s="100" t="s">
        <v>10</v>
      </c>
      <c r="C11" s="78">
        <v>0</v>
      </c>
      <c r="D11" s="71">
        <v>0</v>
      </c>
      <c r="E11" s="71">
        <v>0</v>
      </c>
      <c r="F11" s="71">
        <v>0</v>
      </c>
      <c r="G11" s="84"/>
    </row>
    <row r="12" spans="1:11" x14ac:dyDescent="0.25">
      <c r="A12" s="69" t="s">
        <v>42</v>
      </c>
      <c r="B12" s="76" t="s">
        <v>10</v>
      </c>
      <c r="C12" s="80">
        <v>5</v>
      </c>
      <c r="D12" s="74">
        <v>5</v>
      </c>
      <c r="E12" s="74">
        <v>11</v>
      </c>
      <c r="F12" s="74">
        <v>0</v>
      </c>
      <c r="G12" s="83" t="s">
        <v>104</v>
      </c>
    </row>
    <row r="13" spans="1:11" x14ac:dyDescent="0.25">
      <c r="A13" s="69" t="s">
        <v>115</v>
      </c>
      <c r="B13" s="76" t="s">
        <v>10</v>
      </c>
      <c r="C13" s="80">
        <v>4</v>
      </c>
      <c r="D13" s="74">
        <v>0</v>
      </c>
      <c r="E13" s="74">
        <v>15</v>
      </c>
      <c r="F13" s="74">
        <v>0</v>
      </c>
      <c r="G13" s="83" t="s">
        <v>106</v>
      </c>
    </row>
    <row r="14" spans="1:11" x14ac:dyDescent="0.25">
      <c r="A14" s="99" t="s">
        <v>28</v>
      </c>
      <c r="B14" s="100" t="s">
        <v>10</v>
      </c>
      <c r="C14" s="78">
        <v>0</v>
      </c>
      <c r="D14" s="71">
        <v>0</v>
      </c>
      <c r="E14" s="71">
        <v>0</v>
      </c>
      <c r="F14" s="71">
        <v>0</v>
      </c>
      <c r="G14" s="84"/>
    </row>
    <row r="15" spans="1:11" x14ac:dyDescent="0.25">
      <c r="A15" s="69" t="s">
        <v>29</v>
      </c>
      <c r="B15" s="76" t="s">
        <v>10</v>
      </c>
      <c r="C15" s="79">
        <v>3</v>
      </c>
      <c r="D15" s="73">
        <v>0</v>
      </c>
      <c r="E15" s="73">
        <v>14</v>
      </c>
      <c r="F15" s="73">
        <v>8</v>
      </c>
      <c r="G15" s="83" t="s">
        <v>107</v>
      </c>
    </row>
    <row r="16" spans="1:11" ht="16.5" thickBot="1" x14ac:dyDescent="0.3">
      <c r="A16" s="85" t="s">
        <v>43</v>
      </c>
      <c r="B16" s="95" t="s">
        <v>10</v>
      </c>
      <c r="C16" s="96">
        <v>1</v>
      </c>
      <c r="D16" s="97">
        <v>0</v>
      </c>
      <c r="E16" s="97">
        <v>7</v>
      </c>
      <c r="F16" s="97">
        <v>0</v>
      </c>
      <c r="G16" s="89" t="s">
        <v>102</v>
      </c>
      <c r="H16" s="67" t="s">
        <v>69</v>
      </c>
      <c r="I16" s="75">
        <f>I10+TRUNC(J10/16)</f>
        <v>9</v>
      </c>
      <c r="J16" s="75">
        <f>J10-(TRUNC(J10/16)*16)+TRUNC(K10/16)</f>
        <v>4</v>
      </c>
      <c r="K16" s="75">
        <f>K10-(TRUNC(K10/16)*16)</f>
        <v>8</v>
      </c>
    </row>
    <row r="17" spans="1:11" ht="16.5" thickTop="1" x14ac:dyDescent="0.25">
      <c r="A17" s="90" t="s">
        <v>53</v>
      </c>
      <c r="B17" s="98" t="s">
        <v>52</v>
      </c>
      <c r="C17" s="92">
        <v>5</v>
      </c>
      <c r="D17" s="93">
        <v>2</v>
      </c>
      <c r="E17" s="93">
        <v>15</v>
      </c>
      <c r="F17" s="93">
        <v>0</v>
      </c>
      <c r="G17" s="94" t="s">
        <v>107</v>
      </c>
      <c r="I17" s="75"/>
      <c r="J17" s="75"/>
      <c r="K17" s="75"/>
    </row>
    <row r="18" spans="1:11" x14ac:dyDescent="0.25">
      <c r="A18" s="99" t="s">
        <v>108</v>
      </c>
      <c r="B18" s="99" t="s">
        <v>52</v>
      </c>
      <c r="C18" s="78">
        <v>0</v>
      </c>
      <c r="D18" s="71">
        <v>0</v>
      </c>
      <c r="E18" s="71">
        <v>0</v>
      </c>
      <c r="F18" s="71">
        <v>0</v>
      </c>
      <c r="G18" s="84"/>
    </row>
    <row r="19" spans="1:11" x14ac:dyDescent="0.25">
      <c r="A19" s="69" t="s">
        <v>55</v>
      </c>
      <c r="B19" s="70" t="s">
        <v>52</v>
      </c>
      <c r="C19" s="79">
        <v>3</v>
      </c>
      <c r="D19" s="73">
        <v>3</v>
      </c>
      <c r="E19" s="73">
        <v>13</v>
      </c>
      <c r="F19" s="73">
        <v>8</v>
      </c>
      <c r="G19" s="83" t="s">
        <v>102</v>
      </c>
      <c r="H19" s="67" t="s">
        <v>63</v>
      </c>
      <c r="I19" s="67">
        <f>SUM(D17:D25)</f>
        <v>28</v>
      </c>
      <c r="J19" s="67">
        <f>SUM(E17:E25)</f>
        <v>57</v>
      </c>
      <c r="K19" s="67">
        <f>SUM(F17:F25)</f>
        <v>16</v>
      </c>
    </row>
    <row r="20" spans="1:11" x14ac:dyDescent="0.25">
      <c r="A20" s="99" t="s">
        <v>56</v>
      </c>
      <c r="B20" s="99" t="s">
        <v>52</v>
      </c>
      <c r="C20" s="78">
        <v>0</v>
      </c>
      <c r="D20" s="71">
        <v>0</v>
      </c>
      <c r="E20" s="71">
        <v>0</v>
      </c>
      <c r="F20" s="71">
        <v>0</v>
      </c>
      <c r="G20" s="84"/>
    </row>
    <row r="21" spans="1:11" x14ac:dyDescent="0.25">
      <c r="A21" s="69" t="s">
        <v>118</v>
      </c>
      <c r="B21" s="70" t="s">
        <v>52</v>
      </c>
      <c r="C21" s="79">
        <v>2</v>
      </c>
      <c r="D21" s="73">
        <v>0</v>
      </c>
      <c r="E21" s="73">
        <v>2</v>
      </c>
      <c r="F21" s="73">
        <v>8</v>
      </c>
      <c r="G21" s="83" t="s">
        <v>105</v>
      </c>
    </row>
    <row r="22" spans="1:11" x14ac:dyDescent="0.25">
      <c r="A22" s="69" t="s">
        <v>119</v>
      </c>
      <c r="B22" s="70" t="s">
        <v>52</v>
      </c>
      <c r="C22" s="79">
        <v>6</v>
      </c>
      <c r="D22" s="73">
        <v>2</v>
      </c>
      <c r="E22" s="73">
        <v>12</v>
      </c>
      <c r="F22" s="73">
        <v>0</v>
      </c>
      <c r="G22" s="83" t="s">
        <v>106</v>
      </c>
    </row>
    <row r="23" spans="1:11" x14ac:dyDescent="0.25">
      <c r="A23" s="99" t="s">
        <v>57</v>
      </c>
      <c r="B23" s="99" t="s">
        <v>52</v>
      </c>
      <c r="C23" s="78">
        <v>0</v>
      </c>
      <c r="D23" s="71">
        <v>0</v>
      </c>
      <c r="E23" s="71">
        <v>0</v>
      </c>
      <c r="F23" s="71">
        <v>0</v>
      </c>
      <c r="G23" s="84"/>
    </row>
    <row r="24" spans="1:11" x14ac:dyDescent="0.25">
      <c r="A24" s="69" t="s">
        <v>94</v>
      </c>
      <c r="B24" s="70" t="s">
        <v>52</v>
      </c>
      <c r="C24" s="79">
        <v>6</v>
      </c>
      <c r="D24" s="73">
        <v>21</v>
      </c>
      <c r="E24" s="73">
        <v>3</v>
      </c>
      <c r="F24" s="73">
        <v>0</v>
      </c>
      <c r="G24" s="83" t="s">
        <v>103</v>
      </c>
    </row>
    <row r="25" spans="1:11" ht="16.5" thickBot="1" x14ac:dyDescent="0.3">
      <c r="A25" s="85" t="s">
        <v>95</v>
      </c>
      <c r="B25" s="86" t="s">
        <v>52</v>
      </c>
      <c r="C25" s="87">
        <v>3</v>
      </c>
      <c r="D25" s="88">
        <v>0</v>
      </c>
      <c r="E25" s="88">
        <v>12</v>
      </c>
      <c r="F25" s="88">
        <v>0</v>
      </c>
      <c r="G25" s="89" t="s">
        <v>104</v>
      </c>
      <c r="H25" s="67" t="s">
        <v>59</v>
      </c>
      <c r="I25" s="75">
        <f>I19+TRUNC(J19/16)</f>
        <v>31</v>
      </c>
      <c r="J25" s="75">
        <f>J19-(TRUNC(J19/16)*16)+TRUNC(K19/16)</f>
        <v>10</v>
      </c>
      <c r="K25" s="75">
        <f>K19-(TRUNC(K19/16)*16)</f>
        <v>0</v>
      </c>
    </row>
    <row r="26" spans="1:11" ht="16.5" thickTop="1" x14ac:dyDescent="0.25">
      <c r="A26" s="90" t="s">
        <v>30</v>
      </c>
      <c r="B26" s="98" t="s">
        <v>3</v>
      </c>
      <c r="C26" s="92">
        <v>4</v>
      </c>
      <c r="D26" s="93">
        <v>2</v>
      </c>
      <c r="E26" s="93">
        <v>3</v>
      </c>
      <c r="F26" s="93">
        <v>0</v>
      </c>
      <c r="G26" s="94" t="s">
        <v>104</v>
      </c>
      <c r="H26" s="67" t="s">
        <v>66</v>
      </c>
      <c r="I26" s="67">
        <f>SUM(D26:D32)</f>
        <v>9</v>
      </c>
      <c r="J26" s="67">
        <f>SUM(E26:E32)</f>
        <v>36</v>
      </c>
      <c r="K26" s="67">
        <f>SUM(F26:F32)</f>
        <v>8</v>
      </c>
    </row>
    <row r="27" spans="1:11" x14ac:dyDescent="0.25">
      <c r="A27" s="69" t="s">
        <v>33</v>
      </c>
      <c r="B27" s="70" t="s">
        <v>3</v>
      </c>
      <c r="C27" s="79">
        <v>5</v>
      </c>
      <c r="D27" s="73">
        <v>2</v>
      </c>
      <c r="E27" s="73">
        <v>4</v>
      </c>
      <c r="F27" s="73">
        <v>0</v>
      </c>
      <c r="G27" s="83" t="s">
        <v>106</v>
      </c>
    </row>
    <row r="28" spans="1:11" x14ac:dyDescent="0.25">
      <c r="A28" s="69" t="s">
        <v>92</v>
      </c>
      <c r="B28" s="70" t="s">
        <v>3</v>
      </c>
      <c r="C28" s="79">
        <v>5</v>
      </c>
      <c r="D28" s="73">
        <v>5</v>
      </c>
      <c r="E28" s="73">
        <v>11</v>
      </c>
      <c r="F28" s="73">
        <v>0</v>
      </c>
      <c r="G28" s="83" t="s">
        <v>102</v>
      </c>
    </row>
    <row r="29" spans="1:11" x14ac:dyDescent="0.25">
      <c r="A29" s="99" t="s">
        <v>31</v>
      </c>
      <c r="B29" s="99" t="s">
        <v>3</v>
      </c>
      <c r="C29" s="78">
        <v>0</v>
      </c>
      <c r="D29" s="71">
        <v>0</v>
      </c>
      <c r="E29" s="71">
        <v>0</v>
      </c>
      <c r="F29" s="71">
        <v>0</v>
      </c>
      <c r="G29" s="84"/>
      <c r="I29" s="75"/>
      <c r="J29" s="75"/>
      <c r="K29" s="75"/>
    </row>
    <row r="30" spans="1:11" x14ac:dyDescent="0.25">
      <c r="A30" s="69" t="s">
        <v>96</v>
      </c>
      <c r="B30" s="70" t="s">
        <v>3</v>
      </c>
      <c r="C30" s="79">
        <v>3</v>
      </c>
      <c r="D30" s="73">
        <v>0</v>
      </c>
      <c r="E30" s="73">
        <v>6</v>
      </c>
      <c r="F30" s="73">
        <v>8</v>
      </c>
      <c r="G30" s="83" t="s">
        <v>105</v>
      </c>
    </row>
    <row r="31" spans="1:11" x14ac:dyDescent="0.25">
      <c r="A31" s="69" t="s">
        <v>32</v>
      </c>
      <c r="B31" s="70" t="s">
        <v>3</v>
      </c>
      <c r="C31" s="79">
        <v>2</v>
      </c>
      <c r="D31" s="73">
        <v>0</v>
      </c>
      <c r="E31" s="73">
        <v>8</v>
      </c>
      <c r="F31" s="73">
        <v>0</v>
      </c>
      <c r="G31" s="83" t="s">
        <v>107</v>
      </c>
    </row>
    <row r="32" spans="1:11" ht="16.5" thickBot="1" x14ac:dyDescent="0.3">
      <c r="A32" s="85" t="s">
        <v>44</v>
      </c>
      <c r="B32" s="86" t="s">
        <v>3</v>
      </c>
      <c r="C32" s="87">
        <v>2</v>
      </c>
      <c r="D32" s="88">
        <v>0</v>
      </c>
      <c r="E32" s="88">
        <v>4</v>
      </c>
      <c r="F32" s="88">
        <v>0</v>
      </c>
      <c r="G32" s="89" t="s">
        <v>103</v>
      </c>
      <c r="H32" s="67" t="s">
        <v>67</v>
      </c>
      <c r="I32" s="75">
        <f>I26+TRUNC(J26/16)</f>
        <v>11</v>
      </c>
      <c r="J32" s="75">
        <f>J26-(TRUNC(J26/16)*16)+TRUNC(K26/16)</f>
        <v>4</v>
      </c>
      <c r="K32" s="75">
        <f>K26-(TRUNC(K26/16)*16)</f>
        <v>8</v>
      </c>
    </row>
    <row r="33" spans="1:11" ht="16.5" thickTop="1" x14ac:dyDescent="0.25">
      <c r="A33" s="90" t="s">
        <v>34</v>
      </c>
      <c r="B33" s="98" t="s">
        <v>19</v>
      </c>
      <c r="C33" s="92">
        <v>4</v>
      </c>
      <c r="D33" s="93">
        <v>4</v>
      </c>
      <c r="E33" s="93">
        <v>7</v>
      </c>
      <c r="F33" s="93">
        <v>8</v>
      </c>
      <c r="G33" s="94" t="s">
        <v>102</v>
      </c>
      <c r="H33" s="67" t="s">
        <v>64</v>
      </c>
      <c r="I33" s="67">
        <f>SUM(D33:D39)</f>
        <v>29</v>
      </c>
      <c r="J33" s="67">
        <f>SUM(E33:E39)</f>
        <v>41</v>
      </c>
      <c r="K33" s="67">
        <f>SUM(F33:F39)</f>
        <v>8</v>
      </c>
    </row>
    <row r="34" spans="1:11" x14ac:dyDescent="0.25">
      <c r="A34" s="69" t="s">
        <v>100</v>
      </c>
      <c r="B34" s="70" t="s">
        <v>19</v>
      </c>
      <c r="C34" s="79">
        <v>5</v>
      </c>
      <c r="D34" s="73">
        <v>0</v>
      </c>
      <c r="E34" s="73">
        <v>10</v>
      </c>
      <c r="F34" s="73">
        <v>0</v>
      </c>
      <c r="G34" s="83" t="s">
        <v>105</v>
      </c>
    </row>
    <row r="35" spans="1:11" x14ac:dyDescent="0.25">
      <c r="A35" s="69" t="s">
        <v>120</v>
      </c>
      <c r="B35" s="69" t="s">
        <v>19</v>
      </c>
      <c r="C35" s="80">
        <v>4</v>
      </c>
      <c r="D35" s="74">
        <v>0</v>
      </c>
      <c r="E35" s="74">
        <v>6</v>
      </c>
      <c r="F35" s="74">
        <v>0</v>
      </c>
      <c r="G35" s="102" t="s">
        <v>103</v>
      </c>
    </row>
    <row r="36" spans="1:11" x14ac:dyDescent="0.25">
      <c r="A36" s="69" t="s">
        <v>36</v>
      </c>
      <c r="B36" s="70" t="s">
        <v>19</v>
      </c>
      <c r="C36" s="79">
        <v>0</v>
      </c>
      <c r="D36" s="73">
        <v>0</v>
      </c>
      <c r="E36" s="73">
        <v>0</v>
      </c>
      <c r="F36" s="73">
        <v>0</v>
      </c>
      <c r="G36" s="83" t="s">
        <v>106</v>
      </c>
    </row>
    <row r="37" spans="1:11" x14ac:dyDescent="0.25">
      <c r="A37" s="69" t="s">
        <v>46</v>
      </c>
      <c r="B37" s="70" t="s">
        <v>19</v>
      </c>
      <c r="C37" s="79">
        <v>6</v>
      </c>
      <c r="D37" s="73">
        <v>18</v>
      </c>
      <c r="E37" s="73">
        <v>12</v>
      </c>
      <c r="F37" s="73">
        <v>0</v>
      </c>
      <c r="G37" s="83" t="s">
        <v>104</v>
      </c>
      <c r="I37" s="75"/>
      <c r="J37" s="75"/>
      <c r="K37" s="75"/>
    </row>
    <row r="38" spans="1:11" x14ac:dyDescent="0.25">
      <c r="A38" s="99" t="s">
        <v>47</v>
      </c>
      <c r="B38" s="99" t="s">
        <v>19</v>
      </c>
      <c r="C38" s="78">
        <v>0</v>
      </c>
      <c r="D38" s="71">
        <v>0</v>
      </c>
      <c r="E38" s="71">
        <v>0</v>
      </c>
      <c r="F38" s="71">
        <v>0</v>
      </c>
      <c r="G38" s="84"/>
    </row>
    <row r="39" spans="1:11" ht="16.5" thickBot="1" x14ac:dyDescent="0.3">
      <c r="A39" s="85" t="s">
        <v>48</v>
      </c>
      <c r="B39" s="86" t="s">
        <v>19</v>
      </c>
      <c r="C39" s="87">
        <v>6</v>
      </c>
      <c r="D39" s="88">
        <v>7</v>
      </c>
      <c r="E39" s="88">
        <v>6</v>
      </c>
      <c r="F39" s="88">
        <v>0</v>
      </c>
      <c r="G39" s="89" t="s">
        <v>107</v>
      </c>
      <c r="H39" s="67" t="s">
        <v>70</v>
      </c>
      <c r="I39" s="75">
        <f>I33+TRUNC(J33/16)</f>
        <v>31</v>
      </c>
      <c r="J39" s="75">
        <f>J33-(TRUNC(J33/16)*16)+TRUNC(K33/16)</f>
        <v>9</v>
      </c>
      <c r="K39" s="75">
        <f>K33-(TRUNC(K33/16)*16)</f>
        <v>8</v>
      </c>
    </row>
    <row r="40" spans="1:11" ht="16.5" thickTop="1" x14ac:dyDescent="0.25">
      <c r="A40" s="90" t="s">
        <v>37</v>
      </c>
      <c r="B40" s="91" t="s">
        <v>20</v>
      </c>
      <c r="C40" s="92">
        <v>0</v>
      </c>
      <c r="D40" s="93">
        <v>0</v>
      </c>
      <c r="E40" s="93">
        <v>0</v>
      </c>
      <c r="F40" s="93">
        <v>0</v>
      </c>
      <c r="G40" s="94" t="s">
        <v>104</v>
      </c>
      <c r="H40" s="67" t="s">
        <v>65</v>
      </c>
      <c r="I40" s="67">
        <f>SUM(D40:D46)</f>
        <v>11</v>
      </c>
      <c r="J40" s="67">
        <f>SUM(E40:E46)</f>
        <v>40</v>
      </c>
      <c r="K40" s="67">
        <f>SUM(F40:F46)</f>
        <v>8</v>
      </c>
    </row>
    <row r="41" spans="1:11" x14ac:dyDescent="0.25">
      <c r="A41" s="69" t="s">
        <v>35</v>
      </c>
      <c r="B41" s="76" t="s">
        <v>20</v>
      </c>
      <c r="C41" s="79">
        <v>3</v>
      </c>
      <c r="D41" s="73">
        <v>0</v>
      </c>
      <c r="E41" s="73">
        <v>7</v>
      </c>
      <c r="F41" s="73">
        <v>0</v>
      </c>
      <c r="G41" s="83" t="s">
        <v>106</v>
      </c>
    </row>
    <row r="42" spans="1:11" x14ac:dyDescent="0.25">
      <c r="A42" s="99" t="s">
        <v>109</v>
      </c>
      <c r="B42" s="100"/>
      <c r="C42" s="78"/>
      <c r="D42" s="71"/>
      <c r="E42" s="71"/>
      <c r="F42" s="71"/>
      <c r="G42" s="84"/>
    </row>
    <row r="43" spans="1:11" x14ac:dyDescent="0.25">
      <c r="A43" s="69" t="s">
        <v>49</v>
      </c>
      <c r="B43" s="76" t="s">
        <v>20</v>
      </c>
      <c r="C43" s="79">
        <v>5</v>
      </c>
      <c r="D43" s="73">
        <v>8</v>
      </c>
      <c r="E43" s="73">
        <v>8</v>
      </c>
      <c r="F43" s="73">
        <v>0</v>
      </c>
      <c r="G43" s="83" t="s">
        <v>103</v>
      </c>
    </row>
    <row r="44" spans="1:11" x14ac:dyDescent="0.25">
      <c r="A44" s="69" t="s">
        <v>50</v>
      </c>
      <c r="B44" s="76" t="s">
        <v>20</v>
      </c>
      <c r="C44" s="79">
        <v>0</v>
      </c>
      <c r="D44" s="73">
        <v>0</v>
      </c>
      <c r="E44" s="73">
        <v>0</v>
      </c>
      <c r="F44" s="73">
        <v>0</v>
      </c>
      <c r="G44" s="83" t="s">
        <v>105</v>
      </c>
      <c r="I44" s="75"/>
      <c r="J44" s="75"/>
      <c r="K44" s="75"/>
    </row>
    <row r="45" spans="1:11" x14ac:dyDescent="0.25">
      <c r="A45" s="69" t="s">
        <v>51</v>
      </c>
      <c r="B45" s="76" t="s">
        <v>20</v>
      </c>
      <c r="C45" s="79">
        <v>4</v>
      </c>
      <c r="D45" s="73">
        <v>1</v>
      </c>
      <c r="E45" s="73">
        <v>14</v>
      </c>
      <c r="F45" s="73">
        <v>8</v>
      </c>
      <c r="G45" s="83" t="s">
        <v>107</v>
      </c>
    </row>
    <row r="46" spans="1:11" x14ac:dyDescent="0.25">
      <c r="A46" s="69" t="s">
        <v>97</v>
      </c>
      <c r="B46" s="76" t="s">
        <v>20</v>
      </c>
      <c r="C46" s="80">
        <v>2</v>
      </c>
      <c r="D46" s="74">
        <v>2</v>
      </c>
      <c r="E46" s="74">
        <v>11</v>
      </c>
      <c r="F46" s="74">
        <v>0</v>
      </c>
      <c r="G46" s="83" t="s">
        <v>102</v>
      </c>
      <c r="H46" s="67" t="s">
        <v>71</v>
      </c>
      <c r="I46" s="75">
        <f>I40+TRUNC(J40/16)</f>
        <v>13</v>
      </c>
      <c r="J46" s="75">
        <f>J40-(TRUNC(J40/16)*16)+TRUNC(K40/16)</f>
        <v>8</v>
      </c>
      <c r="K46" s="75">
        <f>K40-(TRUNC(K40/16)*16)</f>
        <v>8</v>
      </c>
    </row>
    <row r="47" spans="1:11" x14ac:dyDescent="0.25">
      <c r="C47" s="81"/>
    </row>
    <row r="48" spans="1:11" x14ac:dyDescent="0.25">
      <c r="C48" s="81"/>
    </row>
    <row r="49" spans="3:3" x14ac:dyDescent="0.25">
      <c r="C49" s="81"/>
    </row>
    <row r="50" spans="3:3" x14ac:dyDescent="0.25">
      <c r="C50" s="81"/>
    </row>
    <row r="51" spans="3:3" x14ac:dyDescent="0.25">
      <c r="C51" s="81"/>
    </row>
    <row r="52" spans="3:3" x14ac:dyDescent="0.25">
      <c r="C52" s="81"/>
    </row>
    <row r="53" spans="3:3" x14ac:dyDescent="0.25">
      <c r="C53" s="81"/>
    </row>
    <row r="54" spans="3:3" x14ac:dyDescent="0.25">
      <c r="C54" s="81"/>
    </row>
    <row r="55" spans="3:3" x14ac:dyDescent="0.25">
      <c r="C55" s="81"/>
    </row>
    <row r="56" spans="3:3" x14ac:dyDescent="0.25">
      <c r="C56" s="81"/>
    </row>
    <row r="57" spans="3:3" x14ac:dyDescent="0.25">
      <c r="C57" s="81"/>
    </row>
    <row r="58" spans="3:3" x14ac:dyDescent="0.25">
      <c r="C58" s="81"/>
    </row>
    <row r="59" spans="3:3" x14ac:dyDescent="0.25">
      <c r="C59" s="81"/>
    </row>
    <row r="60" spans="3:3" x14ac:dyDescent="0.25">
      <c r="C60" s="81"/>
    </row>
    <row r="61" spans="3:3" x14ac:dyDescent="0.25">
      <c r="C61" s="81"/>
    </row>
    <row r="62" spans="3:3" x14ac:dyDescent="0.25">
      <c r="C62" s="81"/>
    </row>
    <row r="63" spans="3:3" x14ac:dyDescent="0.25">
      <c r="C63" s="81"/>
    </row>
    <row r="64" spans="3:3" x14ac:dyDescent="0.25">
      <c r="C64" s="81"/>
    </row>
    <row r="65" spans="3:3" x14ac:dyDescent="0.25">
      <c r="C65" s="81"/>
    </row>
    <row r="66" spans="3:3" x14ac:dyDescent="0.25">
      <c r="C66" s="81"/>
    </row>
    <row r="67" spans="3:3" x14ac:dyDescent="0.25">
      <c r="C67" s="81"/>
    </row>
    <row r="68" spans="3:3" x14ac:dyDescent="0.25">
      <c r="C68" s="81"/>
    </row>
    <row r="69" spans="3:3" x14ac:dyDescent="0.25">
      <c r="C69" s="81"/>
    </row>
    <row r="70" spans="3:3" x14ac:dyDescent="0.25">
      <c r="C70" s="81"/>
    </row>
    <row r="71" spans="3:3" x14ac:dyDescent="0.25">
      <c r="C71" s="81"/>
    </row>
    <row r="72" spans="3:3" x14ac:dyDescent="0.25">
      <c r="C72" s="81"/>
    </row>
    <row r="73" spans="3:3" x14ac:dyDescent="0.25">
      <c r="C73" s="81"/>
    </row>
    <row r="74" spans="3:3" x14ac:dyDescent="0.25">
      <c r="C74" s="81"/>
    </row>
    <row r="75" spans="3:3" x14ac:dyDescent="0.25">
      <c r="C75" s="81"/>
    </row>
    <row r="76" spans="3:3" x14ac:dyDescent="0.25">
      <c r="C76" s="81"/>
    </row>
    <row r="77" spans="3:3" x14ac:dyDescent="0.25">
      <c r="C77" s="81"/>
    </row>
    <row r="78" spans="3:3" x14ac:dyDescent="0.25">
      <c r="C78" s="81"/>
    </row>
    <row r="79" spans="3:3" x14ac:dyDescent="0.25">
      <c r="C79" s="81"/>
    </row>
    <row r="80" spans="3:3" x14ac:dyDescent="0.25">
      <c r="C80" s="81"/>
    </row>
    <row r="81" spans="3:3" x14ac:dyDescent="0.25">
      <c r="C81" s="81"/>
    </row>
    <row r="82" spans="3:3" x14ac:dyDescent="0.25">
      <c r="C82" s="81"/>
    </row>
    <row r="83" spans="3:3" x14ac:dyDescent="0.25">
      <c r="C83" s="81"/>
    </row>
    <row r="84" spans="3:3" x14ac:dyDescent="0.25">
      <c r="C84" s="81"/>
    </row>
  </sheetData>
  <pageMargins left="0.23622047244094491" right="0.23622047244094491" top="0.74803149606299213" bottom="0" header="0.31496062992125984" footer="0.31496062992125984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WEIGHT CHECK TEAM</vt:lpstr>
      <vt:lpstr>Team Weights</vt:lpstr>
      <vt:lpstr>Weights</vt:lpstr>
      <vt:lpstr>ANGLERS</vt:lpstr>
      <vt:lpstr>TEAM points</vt:lpstr>
      <vt:lpstr>SB1</vt:lpstr>
      <vt:lpstr>Clan</vt:lpstr>
      <vt:lpstr>Lech1</vt:lpstr>
      <vt:lpstr>Rad1</vt:lpstr>
      <vt:lpstr>Pew</vt:lpstr>
      <vt:lpstr>Weights (2)</vt:lpstr>
      <vt:lpstr>league pos</vt:lpstr>
    </vt:vector>
  </TitlesOfParts>
  <Company>BGT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Jackson</dc:creator>
  <cp:lastModifiedBy>insp3</cp:lastModifiedBy>
  <cp:lastPrinted>2016-11-24T13:54:46Z</cp:lastPrinted>
  <dcterms:created xsi:type="dcterms:W3CDTF">2011-09-25T18:40:20Z</dcterms:created>
  <dcterms:modified xsi:type="dcterms:W3CDTF">2016-11-24T13:58:09Z</dcterms:modified>
</cp:coreProperties>
</file>