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Bryan\ISIS\NWWL\"/>
    </mc:Choice>
  </mc:AlternateContent>
  <bookViews>
    <workbookView xWindow="0" yWindow="0" windowWidth="15360" windowHeight="9045" tabRatio="763" firstSheet="3" activeTab="3"/>
  </bookViews>
  <sheets>
    <sheet name="Final sheet" sheetId="11" r:id="rId1"/>
    <sheet name="WEIGHT CHECK TEAM" sheetId="10" r:id="rId2"/>
    <sheet name="Team Weights" sheetId="9" r:id="rId3"/>
    <sheet name="TEAM" sheetId="8" r:id="rId4"/>
    <sheet name="OverView" sheetId="1" r:id="rId5"/>
    <sheet name="SB1" sheetId="2" r:id="rId6"/>
    <sheet name="Clan" sheetId="3" r:id="rId7"/>
    <sheet name="Lech" sheetId="4" r:id="rId8"/>
    <sheet name="Rad" sheetId="5" r:id="rId9"/>
    <sheet name="Pew" sheetId="6" r:id="rId10"/>
    <sheet name="Weights" sheetId="7" r:id="rId11"/>
    <sheet name="Sheet1" sheetId="12" r:id="rId12"/>
  </sheets>
  <calcPr calcId="152511"/>
</workbook>
</file>

<file path=xl/calcChain.xml><?xml version="1.0" encoding="utf-8"?>
<calcChain xmlns="http://schemas.openxmlformats.org/spreadsheetml/2006/main">
  <c r="X10" i="9" l="1"/>
  <c r="Y10" i="9"/>
  <c r="W10" i="9"/>
  <c r="U10" i="9"/>
  <c r="V10" i="9"/>
  <c r="T10" i="9"/>
  <c r="C61" i="7"/>
  <c r="D61" i="7"/>
  <c r="E61" i="7"/>
  <c r="G61" i="7" s="1"/>
  <c r="L61" i="7"/>
  <c r="L53" i="1" s="1"/>
  <c r="C62" i="7"/>
  <c r="D62" i="7"/>
  <c r="E62" i="7"/>
  <c r="G62" i="7" s="1"/>
  <c r="L62" i="7"/>
  <c r="L58" i="1" s="1"/>
  <c r="H58" i="1"/>
  <c r="I58" i="1" s="1"/>
  <c r="H53" i="1"/>
  <c r="I53" i="1" s="1"/>
  <c r="J51" i="6"/>
  <c r="J56" i="6" s="1"/>
  <c r="K51" i="6"/>
  <c r="K56" i="6" s="1"/>
  <c r="I51" i="6"/>
  <c r="J44" i="6"/>
  <c r="K44" i="6"/>
  <c r="K49" i="6" s="1"/>
  <c r="I44" i="6"/>
  <c r="J49" i="6"/>
  <c r="J37" i="6"/>
  <c r="K37" i="6"/>
  <c r="I37" i="6"/>
  <c r="J30" i="6"/>
  <c r="K30" i="6"/>
  <c r="I30" i="6"/>
  <c r="I23" i="6"/>
  <c r="J23" i="6"/>
  <c r="K23" i="6"/>
  <c r="I16" i="6"/>
  <c r="J16" i="6"/>
  <c r="K16" i="6"/>
  <c r="J9" i="6"/>
  <c r="K9" i="6"/>
  <c r="I9" i="6"/>
  <c r="J2" i="6"/>
  <c r="K2" i="6"/>
  <c r="I2" i="6"/>
  <c r="H62" i="7" l="1"/>
  <c r="J62" i="7" s="1"/>
  <c r="J58" i="1" s="1"/>
  <c r="H61" i="7"/>
  <c r="J61" i="7" s="1"/>
  <c r="J53" i="1" s="1"/>
  <c r="K62" i="7"/>
  <c r="K58" i="1" s="1"/>
  <c r="K61" i="7"/>
  <c r="K53" i="1" s="1"/>
  <c r="I56" i="6"/>
  <c r="I49" i="6"/>
  <c r="X8" i="9"/>
  <c r="Y8" i="9"/>
  <c r="W8" i="9"/>
  <c r="U8" i="9"/>
  <c r="V8" i="9"/>
  <c r="T8" i="9"/>
  <c r="K62" i="1"/>
  <c r="L62" i="1"/>
  <c r="K50" i="1"/>
  <c r="L50" i="1"/>
  <c r="K56" i="1"/>
  <c r="L56" i="1"/>
  <c r="L57" i="1"/>
  <c r="K57" i="1"/>
  <c r="J62" i="1"/>
  <c r="J50" i="1"/>
  <c r="J56" i="1"/>
  <c r="J57" i="1"/>
  <c r="I62" i="1"/>
  <c r="I56" i="1"/>
  <c r="H62" i="1"/>
  <c r="H50" i="1"/>
  <c r="H56" i="1"/>
  <c r="H57" i="1"/>
  <c r="G56" i="1"/>
  <c r="G62" i="1"/>
  <c r="G50" i="1"/>
  <c r="I50" i="1" s="1"/>
  <c r="G57" i="1"/>
  <c r="I57" i="1" s="1"/>
  <c r="C57" i="7"/>
  <c r="D57" i="7"/>
  <c r="E57" i="7"/>
  <c r="G57" i="7" s="1"/>
  <c r="K57" i="7" s="1"/>
  <c r="L57" i="7"/>
  <c r="C58" i="7"/>
  <c r="D58" i="7"/>
  <c r="E58" i="7"/>
  <c r="G58" i="7" s="1"/>
  <c r="L58" i="7"/>
  <c r="C59" i="7"/>
  <c r="D59" i="7"/>
  <c r="E59" i="7"/>
  <c r="G59" i="7" s="1"/>
  <c r="C60" i="7"/>
  <c r="D60" i="7"/>
  <c r="E60" i="7"/>
  <c r="G60" i="7" s="1"/>
  <c r="J51" i="5"/>
  <c r="J56" i="5" s="1"/>
  <c r="K51" i="5"/>
  <c r="I51" i="5"/>
  <c r="J44" i="5"/>
  <c r="K44" i="5"/>
  <c r="I44" i="5"/>
  <c r="J37" i="5"/>
  <c r="K37" i="5"/>
  <c r="I37" i="5"/>
  <c r="K56" i="5"/>
  <c r="K49" i="5"/>
  <c r="J49" i="5"/>
  <c r="J30" i="5"/>
  <c r="K30" i="5"/>
  <c r="I30" i="5"/>
  <c r="J23" i="5"/>
  <c r="K23" i="5"/>
  <c r="I23" i="5"/>
  <c r="J16" i="5"/>
  <c r="K16" i="5"/>
  <c r="I16" i="5"/>
  <c r="J9" i="5"/>
  <c r="K9" i="5"/>
  <c r="J2" i="5"/>
  <c r="K2" i="5"/>
  <c r="I9" i="5"/>
  <c r="I2" i="5"/>
  <c r="H59" i="7" l="1"/>
  <c r="J59" i="7" s="1"/>
  <c r="J57" i="7"/>
  <c r="H57" i="7"/>
  <c r="H58" i="7"/>
  <c r="J58" i="7" s="1"/>
  <c r="K60" i="7"/>
  <c r="L60" i="7"/>
  <c r="L59" i="7"/>
  <c r="K59" i="7"/>
  <c r="H60" i="7"/>
  <c r="J60" i="7" s="1"/>
  <c r="K58" i="7"/>
  <c r="I56" i="5"/>
  <c r="I49" i="5"/>
  <c r="H15" i="12"/>
  <c r="H16" i="12"/>
  <c r="H17" i="12"/>
  <c r="H18" i="12"/>
  <c r="H19" i="12"/>
  <c r="H20" i="12"/>
  <c r="H21" i="12"/>
  <c r="H14" i="12"/>
  <c r="J9" i="4"/>
  <c r="K9" i="4"/>
  <c r="I9" i="4"/>
  <c r="U6" i="9"/>
  <c r="V6" i="9"/>
  <c r="T6" i="9"/>
  <c r="X6" i="9"/>
  <c r="Y6" i="9"/>
  <c r="W6" i="9"/>
  <c r="J51" i="4"/>
  <c r="K51" i="4"/>
  <c r="K56" i="4" s="1"/>
  <c r="I51" i="4"/>
  <c r="J56" i="4"/>
  <c r="J44" i="4"/>
  <c r="K44" i="4"/>
  <c r="I44" i="4"/>
  <c r="K49" i="4"/>
  <c r="J49" i="4"/>
  <c r="J37" i="4"/>
  <c r="K37" i="4"/>
  <c r="I37" i="4"/>
  <c r="J23" i="4"/>
  <c r="K23" i="4"/>
  <c r="J30" i="4"/>
  <c r="K30" i="4"/>
  <c r="I30" i="4"/>
  <c r="I23" i="4"/>
  <c r="J2" i="4"/>
  <c r="K2" i="4"/>
  <c r="I2" i="4"/>
  <c r="I56" i="4" l="1"/>
  <c r="I49" i="4"/>
  <c r="X4" i="9"/>
  <c r="Y4" i="9"/>
  <c r="W4" i="9"/>
  <c r="U4" i="9"/>
  <c r="V4" i="9"/>
  <c r="T4" i="9"/>
  <c r="J60" i="1"/>
  <c r="K60" i="1"/>
  <c r="L60" i="1"/>
  <c r="J55" i="1"/>
  <c r="K55" i="1"/>
  <c r="L55" i="1"/>
  <c r="C51" i="7"/>
  <c r="D51" i="7"/>
  <c r="H51" i="7" s="1"/>
  <c r="J51" i="7" s="1"/>
  <c r="E51" i="7"/>
  <c r="G51" i="7"/>
  <c r="L51" i="7"/>
  <c r="C52" i="7"/>
  <c r="D52" i="7"/>
  <c r="E52" i="7"/>
  <c r="L52" i="7" s="1"/>
  <c r="L42" i="1" s="1"/>
  <c r="C53" i="7"/>
  <c r="D53" i="7"/>
  <c r="E53" i="7"/>
  <c r="G53" i="7" s="1"/>
  <c r="C54" i="7"/>
  <c r="D54" i="7"/>
  <c r="H54" i="7" s="1"/>
  <c r="J54" i="7" s="1"/>
  <c r="E54" i="7"/>
  <c r="G54" i="7"/>
  <c r="L54" i="7"/>
  <c r="C55" i="7"/>
  <c r="D55" i="7"/>
  <c r="E55" i="7"/>
  <c r="G55" i="7" s="1"/>
  <c r="C56" i="7"/>
  <c r="D56" i="7"/>
  <c r="E56" i="7"/>
  <c r="G56" i="7" s="1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G60" i="1"/>
  <c r="H60" i="1"/>
  <c r="G42" i="1"/>
  <c r="H42" i="1"/>
  <c r="G59" i="1"/>
  <c r="H59" i="1"/>
  <c r="G55" i="1"/>
  <c r="H55" i="1"/>
  <c r="G8" i="1"/>
  <c r="H8" i="1"/>
  <c r="G37" i="1"/>
  <c r="H37" i="1"/>
  <c r="H20" i="1"/>
  <c r="G20" i="1"/>
  <c r="F60" i="1"/>
  <c r="F42" i="1"/>
  <c r="F59" i="1"/>
  <c r="F55" i="1"/>
  <c r="F8" i="1"/>
  <c r="F37" i="1"/>
  <c r="F20" i="1"/>
  <c r="E60" i="1"/>
  <c r="E42" i="1"/>
  <c r="E59" i="1"/>
  <c r="E55" i="1"/>
  <c r="E8" i="1"/>
  <c r="E37" i="1"/>
  <c r="E20" i="1"/>
  <c r="J49" i="3"/>
  <c r="J53" i="3" s="1"/>
  <c r="K49" i="3"/>
  <c r="I49" i="3"/>
  <c r="J43" i="3"/>
  <c r="K43" i="3"/>
  <c r="K47" i="3" s="1"/>
  <c r="I43" i="3"/>
  <c r="K53" i="3"/>
  <c r="J47" i="3"/>
  <c r="J37" i="3"/>
  <c r="K37" i="3"/>
  <c r="I37" i="3"/>
  <c r="J30" i="3"/>
  <c r="K30" i="3"/>
  <c r="I30" i="3"/>
  <c r="J23" i="3"/>
  <c r="K23" i="3"/>
  <c r="I23" i="3"/>
  <c r="J16" i="3"/>
  <c r="K16" i="3"/>
  <c r="I16" i="3"/>
  <c r="J9" i="3"/>
  <c r="K9" i="3"/>
  <c r="I9" i="3"/>
  <c r="J2" i="3"/>
  <c r="K2" i="3"/>
  <c r="I2" i="3"/>
  <c r="L53" i="7" l="1"/>
  <c r="L59" i="1" s="1"/>
  <c r="H53" i="7"/>
  <c r="J53" i="7" s="1"/>
  <c r="J59" i="1" s="1"/>
  <c r="H56" i="7"/>
  <c r="J56" i="7" s="1"/>
  <c r="J37" i="1" s="1"/>
  <c r="L56" i="7"/>
  <c r="L37" i="1" s="1"/>
  <c r="G52" i="7"/>
  <c r="I42" i="1"/>
  <c r="L55" i="7"/>
  <c r="L8" i="1" s="1"/>
  <c r="H55" i="7"/>
  <c r="J55" i="7" s="1"/>
  <c r="J8" i="1" s="1"/>
  <c r="H52" i="7"/>
  <c r="J52" i="7" s="1"/>
  <c r="J42" i="1" s="1"/>
  <c r="I20" i="1"/>
  <c r="I37" i="1"/>
  <c r="I55" i="1"/>
  <c r="I60" i="1"/>
  <c r="I8" i="1"/>
  <c r="I59" i="1"/>
  <c r="K56" i="7"/>
  <c r="K37" i="1" s="1"/>
  <c r="K55" i="7"/>
  <c r="K8" i="1" s="1"/>
  <c r="K54" i="7"/>
  <c r="K53" i="7"/>
  <c r="K59" i="1" s="1"/>
  <c r="K52" i="7"/>
  <c r="K42" i="1" s="1"/>
  <c r="K51" i="7"/>
  <c r="I53" i="3"/>
  <c r="I47" i="3"/>
  <c r="C47" i="8"/>
  <c r="C43" i="8"/>
  <c r="C42" i="8"/>
  <c r="C44" i="8"/>
  <c r="C48" i="8"/>
  <c r="C45" i="8"/>
  <c r="C46" i="8"/>
  <c r="C41" i="8"/>
  <c r="H3" i="8"/>
  <c r="I3" i="8"/>
  <c r="H4" i="8"/>
  <c r="I4" i="8"/>
  <c r="H5" i="8"/>
  <c r="I5" i="8"/>
  <c r="H6" i="8"/>
  <c r="I6" i="8"/>
  <c r="H7" i="8"/>
  <c r="I7" i="8"/>
  <c r="I2" i="8"/>
  <c r="H2" i="8"/>
  <c r="H15" i="8"/>
  <c r="I15" i="8"/>
  <c r="H22" i="8"/>
  <c r="I22" i="8"/>
  <c r="H29" i="8"/>
  <c r="I29" i="8"/>
  <c r="H36" i="8"/>
  <c r="I36" i="8"/>
  <c r="X2" i="9"/>
  <c r="Y2" i="9"/>
  <c r="W2" i="9"/>
  <c r="U2" i="9"/>
  <c r="V2" i="9"/>
  <c r="T2" i="9"/>
  <c r="Q2" i="9"/>
  <c r="N2" i="9"/>
  <c r="K2" i="9"/>
  <c r="H2" i="9"/>
  <c r="E2" i="9"/>
  <c r="C2" i="9"/>
  <c r="D2" i="9"/>
  <c r="B2" i="9"/>
  <c r="Y12" i="9"/>
  <c r="Y14" i="9" s="1"/>
  <c r="H47" i="8" s="1"/>
  <c r="X12" i="9"/>
  <c r="W12" i="9"/>
  <c r="V12" i="9"/>
  <c r="V14" i="9" s="1"/>
  <c r="H43" i="8" s="1"/>
  <c r="U12" i="9"/>
  <c r="T12" i="9"/>
  <c r="C47" i="1"/>
  <c r="B47" i="1"/>
  <c r="C23" i="1"/>
  <c r="B23" i="1"/>
  <c r="C52" i="1"/>
  <c r="B52" i="1"/>
  <c r="C45" i="1"/>
  <c r="B45" i="1"/>
  <c r="C34" i="1"/>
  <c r="B34" i="1"/>
  <c r="C11" i="1"/>
  <c r="B11" i="1"/>
  <c r="C17" i="1"/>
  <c r="B17" i="1"/>
  <c r="C36" i="1"/>
  <c r="B36" i="1"/>
  <c r="C16" i="1"/>
  <c r="B16" i="1"/>
  <c r="C9" i="1"/>
  <c r="B9" i="1"/>
  <c r="C33" i="1"/>
  <c r="B33" i="1"/>
  <c r="C21" i="1"/>
  <c r="B21" i="1"/>
  <c r="C48" i="1"/>
  <c r="B48" i="1"/>
  <c r="C3" i="1"/>
  <c r="B3" i="1"/>
  <c r="C32" i="1"/>
  <c r="B32" i="1"/>
  <c r="C4" i="1"/>
  <c r="B4" i="1"/>
  <c r="C41" i="1"/>
  <c r="B41" i="1"/>
  <c r="C7" i="1"/>
  <c r="B7" i="1"/>
  <c r="C49" i="1"/>
  <c r="B49" i="1"/>
  <c r="C19" i="1"/>
  <c r="B19" i="1"/>
  <c r="C14" i="1"/>
  <c r="B14" i="1"/>
  <c r="C13" i="1"/>
  <c r="B13" i="1"/>
  <c r="C15" i="1"/>
  <c r="B15" i="1"/>
  <c r="C54" i="1"/>
  <c r="B54" i="1"/>
  <c r="C43" i="1"/>
  <c r="B43" i="1"/>
  <c r="C12" i="1"/>
  <c r="B12" i="1"/>
  <c r="C40" i="1"/>
  <c r="B40" i="1"/>
  <c r="C28" i="1"/>
  <c r="B28" i="1"/>
  <c r="C2" i="1"/>
  <c r="B2" i="1"/>
  <c r="C22" i="1"/>
  <c r="B22" i="1"/>
  <c r="C46" i="1"/>
  <c r="B46" i="1"/>
  <c r="C44" i="1"/>
  <c r="B44" i="1"/>
  <c r="C51" i="1"/>
  <c r="B51" i="1"/>
  <c r="C10" i="1"/>
  <c r="B10" i="1"/>
  <c r="C18" i="1"/>
  <c r="B18" i="1"/>
  <c r="C29" i="1"/>
  <c r="B29" i="1"/>
  <c r="C31" i="1"/>
  <c r="B31" i="1"/>
  <c r="C25" i="1"/>
  <c r="B25" i="1"/>
  <c r="C26" i="1"/>
  <c r="B26" i="1"/>
  <c r="C24" i="1"/>
  <c r="B24" i="1"/>
  <c r="C39" i="1"/>
  <c r="B39" i="1"/>
  <c r="C5" i="1"/>
  <c r="B5" i="1"/>
  <c r="C6" i="1"/>
  <c r="B6" i="1"/>
  <c r="C27" i="1"/>
  <c r="B27" i="1"/>
  <c r="C38" i="1"/>
  <c r="B38" i="1"/>
  <c r="C35" i="1"/>
  <c r="B35" i="1"/>
  <c r="C30" i="1"/>
  <c r="B30" i="1"/>
  <c r="C61" i="1"/>
  <c r="B61" i="1"/>
  <c r="J45" i="2"/>
  <c r="J49" i="2" s="1"/>
  <c r="I45" i="2"/>
  <c r="I49" i="2" s="1"/>
  <c r="H45" i="2"/>
  <c r="J40" i="2"/>
  <c r="J43" i="2" s="1"/>
  <c r="I40" i="2"/>
  <c r="I43" i="2" s="1"/>
  <c r="H40" i="2"/>
  <c r="I38" i="8" l="1"/>
  <c r="D47" i="8" s="1"/>
  <c r="H38" i="8"/>
  <c r="D43" i="8" s="1"/>
  <c r="T14" i="9"/>
  <c r="F43" i="8" s="1"/>
  <c r="X14" i="9"/>
  <c r="G47" i="8" s="1"/>
  <c r="W14" i="9"/>
  <c r="F47" i="8" s="1"/>
  <c r="H8" i="8"/>
  <c r="I8" i="8"/>
  <c r="U14" i="9"/>
  <c r="G43" i="8" s="1"/>
  <c r="H49" i="2"/>
  <c r="H43" i="2"/>
  <c r="C50" i="7"/>
  <c r="D50" i="7"/>
  <c r="E50" i="7"/>
  <c r="L50" i="7" s="1"/>
  <c r="L20" i="1" s="1"/>
  <c r="H47" i="1"/>
  <c r="H23" i="1"/>
  <c r="H52" i="1"/>
  <c r="H45" i="1"/>
  <c r="H33" i="1"/>
  <c r="H48" i="1"/>
  <c r="H34" i="1"/>
  <c r="H11" i="1"/>
  <c r="H21" i="1"/>
  <c r="H17" i="1"/>
  <c r="H9" i="1"/>
  <c r="H7" i="1"/>
  <c r="H36" i="1"/>
  <c r="H16" i="1"/>
  <c r="H49" i="1"/>
  <c r="H28" i="1"/>
  <c r="H3" i="1"/>
  <c r="H12" i="1"/>
  <c r="H32" i="1"/>
  <c r="H4" i="1"/>
  <c r="H41" i="1"/>
  <c r="H19" i="1"/>
  <c r="H43" i="1"/>
  <c r="H15" i="1"/>
  <c r="H14" i="1"/>
  <c r="H13" i="1"/>
  <c r="H46" i="1"/>
  <c r="H54" i="1"/>
  <c r="H2" i="1"/>
  <c r="H22" i="1"/>
  <c r="H51" i="1"/>
  <c r="H40" i="1"/>
  <c r="H25" i="1"/>
  <c r="H24" i="1"/>
  <c r="H39" i="1"/>
  <c r="H10" i="1"/>
  <c r="H29" i="1"/>
  <c r="H18" i="1"/>
  <c r="H38" i="1"/>
  <c r="H31" i="1"/>
  <c r="H26" i="1"/>
  <c r="H5" i="1"/>
  <c r="H44" i="1"/>
  <c r="H35" i="1"/>
  <c r="H6" i="1"/>
  <c r="H30" i="1"/>
  <c r="H27" i="1"/>
  <c r="H61" i="1"/>
  <c r="G50" i="7" l="1"/>
  <c r="H50" i="7" s="1"/>
  <c r="J50" i="7" s="1"/>
  <c r="J20" i="1" s="1"/>
  <c r="G47" i="1"/>
  <c r="G23" i="1"/>
  <c r="G33" i="1"/>
  <c r="G21" i="1"/>
  <c r="G52" i="1"/>
  <c r="G45" i="1"/>
  <c r="G48" i="1"/>
  <c r="G34" i="1"/>
  <c r="G17" i="1"/>
  <c r="G11" i="1"/>
  <c r="G9" i="1"/>
  <c r="G15" i="1"/>
  <c r="G7" i="1"/>
  <c r="G36" i="1"/>
  <c r="G12" i="1"/>
  <c r="G16" i="1"/>
  <c r="G28" i="1"/>
  <c r="G49" i="1"/>
  <c r="G4" i="1"/>
  <c r="G41" i="1"/>
  <c r="G54" i="1"/>
  <c r="G2" i="1"/>
  <c r="G46" i="1"/>
  <c r="G3" i="1"/>
  <c r="G32" i="1"/>
  <c r="G19" i="1"/>
  <c r="G22" i="1"/>
  <c r="G43" i="1"/>
  <c r="G13" i="1"/>
  <c r="G40" i="1"/>
  <c r="G14" i="1"/>
  <c r="G51" i="1"/>
  <c r="G18" i="1"/>
  <c r="G38" i="1"/>
  <c r="G39" i="1"/>
  <c r="G29" i="1"/>
  <c r="G24" i="1"/>
  <c r="G35" i="1"/>
  <c r="G31" i="1"/>
  <c r="G6" i="1"/>
  <c r="G26" i="1"/>
  <c r="G25" i="1"/>
  <c r="G5" i="1"/>
  <c r="G44" i="1"/>
  <c r="G10" i="1"/>
  <c r="G30" i="1"/>
  <c r="G61" i="1"/>
  <c r="G27" i="1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E49" i="7"/>
  <c r="G49" i="7" s="1"/>
  <c r="A44" i="7"/>
  <c r="K50" i="7" l="1"/>
  <c r="K20" i="1" s="1"/>
  <c r="L49" i="7"/>
  <c r="L45" i="1" s="1"/>
  <c r="H49" i="7"/>
  <c r="J49" i="7" s="1"/>
  <c r="J45" i="1" s="1"/>
  <c r="K49" i="7"/>
  <c r="K45" i="1" s="1"/>
  <c r="D38" i="1"/>
  <c r="E38" i="1"/>
  <c r="F38" i="1"/>
  <c r="D31" i="1"/>
  <c r="E31" i="1"/>
  <c r="F31" i="1"/>
  <c r="D29" i="1"/>
  <c r="E29" i="1"/>
  <c r="F29" i="1"/>
  <c r="D19" i="1"/>
  <c r="E19" i="1"/>
  <c r="F19" i="1"/>
  <c r="D39" i="1"/>
  <c r="E39" i="1"/>
  <c r="F39" i="1"/>
  <c r="D23" i="1"/>
  <c r="E23" i="1"/>
  <c r="F23" i="1"/>
  <c r="D47" i="1"/>
  <c r="E47" i="1"/>
  <c r="F47" i="1"/>
  <c r="D34" i="1"/>
  <c r="E34" i="1"/>
  <c r="F34" i="1"/>
  <c r="D40" i="1"/>
  <c r="E40" i="1"/>
  <c r="F40" i="1"/>
  <c r="D17" i="1"/>
  <c r="E17" i="1"/>
  <c r="F17" i="1"/>
  <c r="D4" i="1"/>
  <c r="E4" i="1"/>
  <c r="F4" i="1"/>
  <c r="D35" i="1"/>
  <c r="E35" i="1"/>
  <c r="F35" i="1"/>
  <c r="D27" i="1"/>
  <c r="E27" i="1"/>
  <c r="F27" i="1"/>
  <c r="D30" i="1"/>
  <c r="E30" i="1"/>
  <c r="F30" i="1"/>
  <c r="D46" i="1"/>
  <c r="E46" i="1"/>
  <c r="F46" i="1"/>
  <c r="D26" i="1"/>
  <c r="E26" i="1"/>
  <c r="F26" i="1"/>
  <c r="D44" i="1"/>
  <c r="E44" i="1"/>
  <c r="F44" i="1"/>
  <c r="D48" i="1"/>
  <c r="E48" i="1"/>
  <c r="F48" i="1"/>
  <c r="D54" i="1"/>
  <c r="E54" i="1"/>
  <c r="F54" i="1"/>
  <c r="D41" i="1"/>
  <c r="E41" i="1"/>
  <c r="F41" i="1"/>
  <c r="D43" i="1"/>
  <c r="E43" i="1"/>
  <c r="F43" i="1"/>
  <c r="D61" i="1"/>
  <c r="E61" i="1"/>
  <c r="F61" i="1"/>
  <c r="D13" i="1"/>
  <c r="E13" i="1"/>
  <c r="F13" i="1"/>
  <c r="D5" i="1"/>
  <c r="E5" i="1"/>
  <c r="F5" i="1"/>
  <c r="D24" i="1"/>
  <c r="E24" i="1"/>
  <c r="F24" i="1"/>
  <c r="D6" i="1"/>
  <c r="E6" i="1"/>
  <c r="F6" i="1"/>
  <c r="D18" i="1"/>
  <c r="E18" i="1"/>
  <c r="F18" i="1"/>
  <c r="D25" i="1"/>
  <c r="E25" i="1"/>
  <c r="F25" i="1"/>
  <c r="D32" i="1"/>
  <c r="E32" i="1"/>
  <c r="F32" i="1"/>
  <c r="D3" i="1"/>
  <c r="E3" i="1"/>
  <c r="F3" i="1"/>
  <c r="D22" i="1"/>
  <c r="E22" i="1"/>
  <c r="F22" i="1"/>
  <c r="D9" i="1"/>
  <c r="E9" i="1"/>
  <c r="F9" i="1"/>
  <c r="D16" i="1"/>
  <c r="E16" i="1"/>
  <c r="F16" i="1"/>
  <c r="D11" i="1"/>
  <c r="E11" i="1"/>
  <c r="F11" i="1"/>
  <c r="D7" i="1"/>
  <c r="E7" i="1"/>
  <c r="F7" i="1"/>
  <c r="D36" i="1"/>
  <c r="E36" i="1"/>
  <c r="F36" i="1"/>
  <c r="D28" i="1"/>
  <c r="E28" i="1"/>
  <c r="F28" i="1"/>
  <c r="D2" i="1"/>
  <c r="E2" i="1"/>
  <c r="F2" i="1"/>
  <c r="D14" i="1"/>
  <c r="E14" i="1"/>
  <c r="F14" i="1"/>
  <c r="D33" i="1"/>
  <c r="E33" i="1"/>
  <c r="F33" i="1"/>
  <c r="D15" i="1"/>
  <c r="E15" i="1"/>
  <c r="F15" i="1"/>
  <c r="D51" i="1"/>
  <c r="E51" i="1"/>
  <c r="F51" i="1"/>
  <c r="D49" i="1"/>
  <c r="E49" i="1"/>
  <c r="F49" i="1"/>
  <c r="D12" i="1"/>
  <c r="E12" i="1"/>
  <c r="F12" i="1"/>
  <c r="D52" i="1"/>
  <c r="E52" i="1"/>
  <c r="F52" i="1"/>
  <c r="D21" i="1"/>
  <c r="E21" i="1"/>
  <c r="F21" i="1"/>
  <c r="D45" i="1"/>
  <c r="E45" i="1"/>
  <c r="F45" i="1"/>
  <c r="F10" i="1"/>
  <c r="E10" i="1"/>
  <c r="D10" i="1"/>
  <c r="J16" i="4"/>
  <c r="K16" i="4"/>
  <c r="I16" i="4"/>
  <c r="I45" i="1" l="1"/>
  <c r="I7" i="1"/>
  <c r="I3" i="1"/>
  <c r="I4" i="1"/>
  <c r="I18" i="1"/>
  <c r="I21" i="1"/>
  <c r="I14" i="1"/>
  <c r="I22" i="1"/>
  <c r="I38" i="1"/>
  <c r="I19" i="1"/>
  <c r="I61" i="1"/>
  <c r="I30" i="1"/>
  <c r="I25" i="1"/>
  <c r="I35" i="1"/>
  <c r="I29" i="1"/>
  <c r="I36" i="1"/>
  <c r="I52" i="1"/>
  <c r="I49" i="1"/>
  <c r="I28" i="1"/>
  <c r="I41" i="1"/>
  <c r="I12" i="1"/>
  <c r="I54" i="1"/>
  <c r="I43" i="1"/>
  <c r="I2" i="1"/>
  <c r="I31" i="1"/>
  <c r="I48" i="1"/>
  <c r="I26" i="1"/>
  <c r="I32" i="1"/>
  <c r="I23" i="1"/>
  <c r="I39" i="1"/>
  <c r="I44" i="1"/>
  <c r="I46" i="1"/>
  <c r="I11" i="1"/>
  <c r="I16" i="1"/>
  <c r="I9" i="1"/>
  <c r="I17" i="1"/>
  <c r="I40" i="1"/>
  <c r="I34" i="1"/>
  <c r="I47" i="1"/>
  <c r="I6" i="1"/>
  <c r="I24" i="1"/>
  <c r="I5" i="1"/>
  <c r="I13" i="1"/>
  <c r="I51" i="1"/>
  <c r="I15" i="1"/>
  <c r="I33" i="1"/>
  <c r="I27" i="1"/>
  <c r="A39" i="7"/>
  <c r="B39" i="7"/>
  <c r="A40" i="7"/>
  <c r="B40" i="7"/>
  <c r="A41" i="7"/>
  <c r="B41" i="7"/>
  <c r="A42" i="7"/>
  <c r="B42" i="7"/>
  <c r="A43" i="7"/>
  <c r="B43" i="7"/>
  <c r="B44" i="7"/>
  <c r="B38" i="7"/>
  <c r="A38" i="7"/>
  <c r="G3" i="8" l="1"/>
  <c r="G4" i="8"/>
  <c r="G5" i="8"/>
  <c r="G6" i="8"/>
  <c r="G7" i="8"/>
  <c r="G2" i="8"/>
  <c r="F3" i="8"/>
  <c r="F4" i="8"/>
  <c r="F5" i="8"/>
  <c r="F6" i="8"/>
  <c r="F7" i="8"/>
  <c r="F2" i="8"/>
  <c r="E3" i="8"/>
  <c r="E4" i="8"/>
  <c r="E5" i="8"/>
  <c r="E6" i="8"/>
  <c r="E7" i="8"/>
  <c r="E2" i="8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B11" i="7"/>
  <c r="B12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B2" i="7"/>
  <c r="A2" i="7"/>
  <c r="L48" i="7"/>
  <c r="L21" i="1" s="1"/>
  <c r="G47" i="7"/>
  <c r="I14" i="6"/>
  <c r="E10" i="9" s="1"/>
  <c r="K42" i="6"/>
  <c r="S10" i="9" s="1"/>
  <c r="K35" i="6"/>
  <c r="P10" i="9" s="1"/>
  <c r="I35" i="6"/>
  <c r="N10" i="9" s="1"/>
  <c r="K21" i="6"/>
  <c r="J10" i="9" s="1"/>
  <c r="K7" i="6"/>
  <c r="D10" i="9" s="1"/>
  <c r="R32" i="10"/>
  <c r="Q32" i="10"/>
  <c r="O32" i="10"/>
  <c r="L32" i="10"/>
  <c r="I32" i="10"/>
  <c r="F32" i="10"/>
  <c r="B32" i="10"/>
  <c r="K14" i="5"/>
  <c r="G8" i="9" s="1"/>
  <c r="G29" i="8"/>
  <c r="E29" i="8"/>
  <c r="C29" i="8"/>
  <c r="K35" i="5"/>
  <c r="P8" i="9" s="1"/>
  <c r="I35" i="5"/>
  <c r="N8" i="9" s="1"/>
  <c r="J28" i="5"/>
  <c r="L8" i="9" s="1"/>
  <c r="K21" i="5"/>
  <c r="J8" i="9" s="1"/>
  <c r="K7" i="5"/>
  <c r="D8" i="9" s="1"/>
  <c r="L46" i="7"/>
  <c r="L12" i="1" s="1"/>
  <c r="L24" i="10"/>
  <c r="H24" i="10"/>
  <c r="F24" i="10"/>
  <c r="G24" i="10"/>
  <c r="G25" i="10" s="1"/>
  <c r="D24" i="10"/>
  <c r="C24" i="10"/>
  <c r="G22" i="8"/>
  <c r="F22" i="8"/>
  <c r="E22" i="8"/>
  <c r="C22" i="8"/>
  <c r="B22" i="8"/>
  <c r="C44" i="7"/>
  <c r="D44" i="7"/>
  <c r="E44" i="7"/>
  <c r="G44" i="7" s="1"/>
  <c r="G45" i="7"/>
  <c r="K42" i="4"/>
  <c r="S6" i="9" s="1"/>
  <c r="J35" i="4"/>
  <c r="O6" i="9" s="1"/>
  <c r="K35" i="4"/>
  <c r="P6" i="9" s="1"/>
  <c r="K21" i="4"/>
  <c r="K7" i="4"/>
  <c r="D6" i="9" s="1"/>
  <c r="I7" i="4"/>
  <c r="B6" i="9" s="1"/>
  <c r="S16" i="10"/>
  <c r="S17" i="10" s="1"/>
  <c r="P16" i="10"/>
  <c r="P17" i="10" s="1"/>
  <c r="M16" i="10"/>
  <c r="M17" i="10" s="1"/>
  <c r="J16" i="10"/>
  <c r="J17" i="10" s="1"/>
  <c r="H16" i="10"/>
  <c r="D16" i="10"/>
  <c r="B16" i="10"/>
  <c r="G15" i="8"/>
  <c r="F15" i="8"/>
  <c r="E15" i="8"/>
  <c r="D15" i="8"/>
  <c r="B15" i="8"/>
  <c r="C39" i="7"/>
  <c r="D39" i="7"/>
  <c r="E39" i="7"/>
  <c r="G39" i="7" s="1"/>
  <c r="C40" i="7"/>
  <c r="D40" i="7"/>
  <c r="E40" i="7"/>
  <c r="C41" i="7"/>
  <c r="D41" i="7"/>
  <c r="E41" i="7"/>
  <c r="G41" i="7" s="1"/>
  <c r="C42" i="7"/>
  <c r="D42" i="7"/>
  <c r="E42" i="7"/>
  <c r="G42" i="7" s="1"/>
  <c r="C43" i="7"/>
  <c r="D43" i="7"/>
  <c r="E43" i="7"/>
  <c r="G43" i="7" s="1"/>
  <c r="E38" i="7"/>
  <c r="L38" i="7" s="1"/>
  <c r="L36" i="1" s="1"/>
  <c r="D38" i="7"/>
  <c r="C38" i="7"/>
  <c r="K35" i="3"/>
  <c r="P4" i="9" s="1"/>
  <c r="K41" i="3"/>
  <c r="S4" i="9" s="1"/>
  <c r="K7" i="3"/>
  <c r="D4" i="9" s="1"/>
  <c r="I7" i="3"/>
  <c r="B4" i="9" s="1"/>
  <c r="C3" i="7"/>
  <c r="D3" i="7"/>
  <c r="E3" i="7"/>
  <c r="G3" i="7" s="1"/>
  <c r="C4" i="7"/>
  <c r="D4" i="7"/>
  <c r="E4" i="7"/>
  <c r="G4" i="7" s="1"/>
  <c r="C5" i="7"/>
  <c r="D5" i="7"/>
  <c r="E5" i="7"/>
  <c r="G5" i="7" s="1"/>
  <c r="C6" i="7"/>
  <c r="D6" i="7"/>
  <c r="E6" i="7"/>
  <c r="G6" i="7" s="1"/>
  <c r="C7" i="7"/>
  <c r="D7" i="7"/>
  <c r="E7" i="7"/>
  <c r="C8" i="7"/>
  <c r="D8" i="7"/>
  <c r="E8" i="7"/>
  <c r="G8" i="7" s="1"/>
  <c r="C9" i="7"/>
  <c r="D9" i="7"/>
  <c r="E9" i="7"/>
  <c r="L9" i="7" s="1"/>
  <c r="L47" i="1" s="1"/>
  <c r="C10" i="7"/>
  <c r="D10" i="7"/>
  <c r="E10" i="7"/>
  <c r="G10" i="7" s="1"/>
  <c r="C11" i="7"/>
  <c r="D11" i="7"/>
  <c r="E11" i="7"/>
  <c r="L11" i="7" s="1"/>
  <c r="L40" i="1" s="1"/>
  <c r="C12" i="7"/>
  <c r="D12" i="7"/>
  <c r="E12" i="7"/>
  <c r="G12" i="7" s="1"/>
  <c r="C13" i="7"/>
  <c r="D13" i="7"/>
  <c r="E13" i="7"/>
  <c r="L13" i="7" s="1"/>
  <c r="L4" i="1" s="1"/>
  <c r="C14" i="7"/>
  <c r="D14" i="7"/>
  <c r="E14" i="7"/>
  <c r="G14" i="7" s="1"/>
  <c r="C15" i="7"/>
  <c r="D15" i="7"/>
  <c r="E15" i="7"/>
  <c r="C16" i="7"/>
  <c r="D16" i="7"/>
  <c r="E16" i="7"/>
  <c r="G16" i="7" s="1"/>
  <c r="C17" i="7"/>
  <c r="D17" i="7"/>
  <c r="E17" i="7"/>
  <c r="L17" i="7" s="1"/>
  <c r="L46" i="1" s="1"/>
  <c r="C18" i="7"/>
  <c r="D18" i="7"/>
  <c r="E18" i="7"/>
  <c r="L18" i="7" s="1"/>
  <c r="L26" i="1" s="1"/>
  <c r="C19" i="7"/>
  <c r="D19" i="7"/>
  <c r="E19" i="7"/>
  <c r="L19" i="7" s="1"/>
  <c r="L44" i="1" s="1"/>
  <c r="C20" i="7"/>
  <c r="D20" i="7"/>
  <c r="E20" i="7"/>
  <c r="G20" i="7" s="1"/>
  <c r="C21" i="7"/>
  <c r="D21" i="7"/>
  <c r="E21" i="7"/>
  <c r="L21" i="7" s="1"/>
  <c r="L54" i="1" s="1"/>
  <c r="C22" i="7"/>
  <c r="D22" i="7"/>
  <c r="E22" i="7"/>
  <c r="L22" i="7" s="1"/>
  <c r="L41" i="1" s="1"/>
  <c r="C23" i="7"/>
  <c r="D23" i="7"/>
  <c r="E23" i="7"/>
  <c r="C24" i="7"/>
  <c r="D24" i="7"/>
  <c r="E24" i="7"/>
  <c r="G24" i="7" s="1"/>
  <c r="C25" i="7"/>
  <c r="D25" i="7"/>
  <c r="E25" i="7"/>
  <c r="L25" i="7" s="1"/>
  <c r="L13" i="1" s="1"/>
  <c r="C26" i="7"/>
  <c r="D26" i="7"/>
  <c r="E26" i="7"/>
  <c r="G26" i="7" s="1"/>
  <c r="C27" i="7"/>
  <c r="D27" i="7"/>
  <c r="E27" i="7"/>
  <c r="L27" i="7" s="1"/>
  <c r="L24" i="1" s="1"/>
  <c r="C28" i="7"/>
  <c r="D28" i="7"/>
  <c r="E28" i="7"/>
  <c r="G28" i="7" s="1"/>
  <c r="C29" i="7"/>
  <c r="D29" i="7"/>
  <c r="E29" i="7"/>
  <c r="L29" i="7" s="1"/>
  <c r="L18" i="1" s="1"/>
  <c r="C30" i="7"/>
  <c r="D30" i="7"/>
  <c r="E30" i="7"/>
  <c r="G30" i="7" s="1"/>
  <c r="C31" i="7"/>
  <c r="D31" i="7"/>
  <c r="E31" i="7"/>
  <c r="C32" i="7"/>
  <c r="D32" i="7"/>
  <c r="E32" i="7"/>
  <c r="G32" i="7" s="1"/>
  <c r="C33" i="7"/>
  <c r="D33" i="7"/>
  <c r="E33" i="7"/>
  <c r="L33" i="7" s="1"/>
  <c r="L22" i="1" s="1"/>
  <c r="C34" i="7"/>
  <c r="D34" i="7"/>
  <c r="E34" i="7"/>
  <c r="G34" i="7" s="1"/>
  <c r="C35" i="7"/>
  <c r="D35" i="7"/>
  <c r="E35" i="7"/>
  <c r="L35" i="7" s="1"/>
  <c r="L16" i="1" s="1"/>
  <c r="C36" i="7"/>
  <c r="D36" i="7"/>
  <c r="E36" i="7"/>
  <c r="G36" i="7" s="1"/>
  <c r="C37" i="7"/>
  <c r="D37" i="7"/>
  <c r="E37" i="7"/>
  <c r="L37" i="7" s="1"/>
  <c r="L7" i="1" s="1"/>
  <c r="D2" i="7"/>
  <c r="E2" i="7"/>
  <c r="G2" i="7" s="1"/>
  <c r="C2" i="7"/>
  <c r="Q3" i="10"/>
  <c r="R3" i="10"/>
  <c r="S3" i="10"/>
  <c r="Q4" i="10"/>
  <c r="R4" i="10"/>
  <c r="S4" i="10"/>
  <c r="Q5" i="10"/>
  <c r="R5" i="10"/>
  <c r="S5" i="10"/>
  <c r="Q6" i="10"/>
  <c r="R6" i="10"/>
  <c r="S6" i="10"/>
  <c r="Q7" i="10"/>
  <c r="R7" i="10"/>
  <c r="S7" i="10"/>
  <c r="R2" i="10"/>
  <c r="S2" i="10"/>
  <c r="Q2" i="10"/>
  <c r="N3" i="10"/>
  <c r="O3" i="10"/>
  <c r="P3" i="10"/>
  <c r="N4" i="10"/>
  <c r="O4" i="10"/>
  <c r="P4" i="10"/>
  <c r="N5" i="10"/>
  <c r="O5" i="10"/>
  <c r="P5" i="10"/>
  <c r="N6" i="10"/>
  <c r="O6" i="10"/>
  <c r="P6" i="10"/>
  <c r="N7" i="10"/>
  <c r="O7" i="10"/>
  <c r="P7" i="10"/>
  <c r="O2" i="10"/>
  <c r="P2" i="10"/>
  <c r="N2" i="10"/>
  <c r="K3" i="10"/>
  <c r="L3" i="10"/>
  <c r="M3" i="10"/>
  <c r="K4" i="10"/>
  <c r="L4" i="10"/>
  <c r="M4" i="10"/>
  <c r="K5" i="10"/>
  <c r="L5" i="10"/>
  <c r="M5" i="10"/>
  <c r="K6" i="10"/>
  <c r="L6" i="10"/>
  <c r="M6" i="10"/>
  <c r="K7" i="10"/>
  <c r="L7" i="10"/>
  <c r="M7" i="10"/>
  <c r="L2" i="10"/>
  <c r="M2" i="10"/>
  <c r="K2" i="10"/>
  <c r="H3" i="10"/>
  <c r="I3" i="10"/>
  <c r="J3" i="10"/>
  <c r="H4" i="10"/>
  <c r="I4" i="10"/>
  <c r="J4" i="10"/>
  <c r="H5" i="10"/>
  <c r="I5" i="10"/>
  <c r="J5" i="10"/>
  <c r="H6" i="10"/>
  <c r="I6" i="10"/>
  <c r="J6" i="10"/>
  <c r="H7" i="10"/>
  <c r="I7" i="10"/>
  <c r="J7" i="10"/>
  <c r="I2" i="10"/>
  <c r="J2" i="10"/>
  <c r="H2" i="10"/>
  <c r="E3" i="10"/>
  <c r="F3" i="10"/>
  <c r="G3" i="10"/>
  <c r="E4" i="10"/>
  <c r="F4" i="10"/>
  <c r="G4" i="10"/>
  <c r="E5" i="10"/>
  <c r="F5" i="10"/>
  <c r="G5" i="10"/>
  <c r="E6" i="10"/>
  <c r="F6" i="10"/>
  <c r="G6" i="10"/>
  <c r="E7" i="10"/>
  <c r="F7" i="10"/>
  <c r="G7" i="10"/>
  <c r="F2" i="10"/>
  <c r="G2" i="10"/>
  <c r="E2" i="10"/>
  <c r="B3" i="10"/>
  <c r="C3" i="10"/>
  <c r="D3" i="10"/>
  <c r="B4" i="10"/>
  <c r="C4" i="10"/>
  <c r="D4" i="10"/>
  <c r="B5" i="10"/>
  <c r="C5" i="10"/>
  <c r="D5" i="10"/>
  <c r="B6" i="10"/>
  <c r="C6" i="10"/>
  <c r="D6" i="10"/>
  <c r="B7" i="10"/>
  <c r="C7" i="10"/>
  <c r="D7" i="10"/>
  <c r="D2" i="10"/>
  <c r="C2" i="10"/>
  <c r="B2" i="10"/>
  <c r="D3" i="8"/>
  <c r="K14" i="6"/>
  <c r="G10" i="9" s="1"/>
  <c r="J14" i="6"/>
  <c r="F10" i="9" s="1"/>
  <c r="K28" i="5"/>
  <c r="M8" i="9" s="1"/>
  <c r="K14" i="3"/>
  <c r="G4" i="9" s="1"/>
  <c r="K14" i="4"/>
  <c r="G6" i="9" s="1"/>
  <c r="K28" i="4"/>
  <c r="R41" i="10"/>
  <c r="S24" i="10"/>
  <c r="S25" i="10" s="1"/>
  <c r="S32" i="10"/>
  <c r="R16" i="10"/>
  <c r="R24" i="10"/>
  <c r="Q41" i="10"/>
  <c r="Q16" i="10"/>
  <c r="P41" i="10"/>
  <c r="P24" i="10"/>
  <c r="P25" i="10" s="1"/>
  <c r="O41" i="10"/>
  <c r="N41" i="10"/>
  <c r="N16" i="10"/>
  <c r="N24" i="10"/>
  <c r="M41" i="10"/>
  <c r="M24" i="10"/>
  <c r="M25" i="10" s="1"/>
  <c r="M32" i="10"/>
  <c r="M33" i="10" s="1"/>
  <c r="L41" i="10"/>
  <c r="L16" i="10"/>
  <c r="K41" i="10"/>
  <c r="K32" i="10"/>
  <c r="J41" i="10"/>
  <c r="J24" i="10"/>
  <c r="J25" i="10" s="1"/>
  <c r="I41" i="10"/>
  <c r="H41" i="10"/>
  <c r="F41" i="10"/>
  <c r="G41" i="10"/>
  <c r="G16" i="10"/>
  <c r="G17" i="10" s="1"/>
  <c r="G32" i="10"/>
  <c r="F16" i="10"/>
  <c r="E41" i="10"/>
  <c r="E32" i="10"/>
  <c r="D41" i="10"/>
  <c r="B41" i="10"/>
  <c r="C16" i="10"/>
  <c r="C32" i="10"/>
  <c r="B24" i="10"/>
  <c r="H9" i="2"/>
  <c r="I9" i="2"/>
  <c r="J9" i="2"/>
  <c r="J13" i="2" s="1"/>
  <c r="G2" i="9" s="1"/>
  <c r="H15" i="2"/>
  <c r="I15" i="2"/>
  <c r="J15" i="2"/>
  <c r="J19" i="2" s="1"/>
  <c r="J2" i="9" s="1"/>
  <c r="H27" i="2"/>
  <c r="I27" i="2"/>
  <c r="J27" i="2"/>
  <c r="J31" i="2" s="1"/>
  <c r="P2" i="9" s="1"/>
  <c r="H21" i="2"/>
  <c r="I21" i="2"/>
  <c r="J21" i="2"/>
  <c r="J25" i="2" s="1"/>
  <c r="M2" i="9" s="1"/>
  <c r="H33" i="2"/>
  <c r="I33" i="2"/>
  <c r="J33" i="2"/>
  <c r="J2" i="2"/>
  <c r="J7" i="2" s="1"/>
  <c r="I2" i="2"/>
  <c r="H2" i="2"/>
  <c r="C36" i="8"/>
  <c r="D36" i="8"/>
  <c r="E36" i="8"/>
  <c r="F36" i="8"/>
  <c r="G36" i="8"/>
  <c r="B36" i="8"/>
  <c r="B29" i="8"/>
  <c r="D22" i="8"/>
  <c r="D2" i="8"/>
  <c r="D4" i="8"/>
  <c r="D5" i="8"/>
  <c r="D6" i="8"/>
  <c r="D7" i="8"/>
  <c r="C15" i="8"/>
  <c r="C2" i="8"/>
  <c r="C3" i="8"/>
  <c r="C4" i="8"/>
  <c r="C5" i="8"/>
  <c r="C6" i="8"/>
  <c r="C7" i="8"/>
  <c r="B2" i="8"/>
  <c r="B3" i="8"/>
  <c r="B4" i="8"/>
  <c r="B5" i="8"/>
  <c r="B6" i="8"/>
  <c r="B7" i="8"/>
  <c r="I25" i="2" l="1"/>
  <c r="L2" i="9" s="1"/>
  <c r="I13" i="2"/>
  <c r="F2" i="9" s="1"/>
  <c r="L17" i="10"/>
  <c r="J35" i="6"/>
  <c r="O10" i="9" s="1"/>
  <c r="I28" i="6"/>
  <c r="K10" i="9" s="1"/>
  <c r="J28" i="6"/>
  <c r="L10" i="9" s="1"/>
  <c r="J21" i="6"/>
  <c r="I10" i="9" s="1"/>
  <c r="I21" i="6"/>
  <c r="H10" i="9" s="1"/>
  <c r="J7" i="6"/>
  <c r="C10" i="9" s="1"/>
  <c r="I7" i="6"/>
  <c r="B10" i="9" s="1"/>
  <c r="J42" i="6"/>
  <c r="R10" i="9" s="1"/>
  <c r="K28" i="6"/>
  <c r="M10" i="9" s="1"/>
  <c r="Q33" i="10"/>
  <c r="J35" i="5"/>
  <c r="O8" i="9" s="1"/>
  <c r="J14" i="5"/>
  <c r="F8" i="9" s="1"/>
  <c r="I7" i="5"/>
  <c r="B8" i="9" s="1"/>
  <c r="I28" i="5"/>
  <c r="K8" i="9" s="1"/>
  <c r="I21" i="5"/>
  <c r="H8" i="9" s="1"/>
  <c r="J7" i="5"/>
  <c r="C8" i="9" s="1"/>
  <c r="B25" i="10"/>
  <c r="J21" i="4"/>
  <c r="I35" i="4"/>
  <c r="N6" i="9" s="1"/>
  <c r="I14" i="4"/>
  <c r="E6" i="9" s="1"/>
  <c r="I42" i="4"/>
  <c r="Q6" i="9" s="1"/>
  <c r="J7" i="4"/>
  <c r="C6" i="9" s="1"/>
  <c r="I21" i="4"/>
  <c r="J14" i="4"/>
  <c r="F6" i="9" s="1"/>
  <c r="R17" i="10"/>
  <c r="F17" i="10"/>
  <c r="B17" i="10"/>
  <c r="I28" i="3"/>
  <c r="K4" i="9" s="1"/>
  <c r="I21" i="3"/>
  <c r="H4" i="9" s="1"/>
  <c r="I35" i="3"/>
  <c r="N4" i="9" s="1"/>
  <c r="J21" i="3"/>
  <c r="I4" i="9" s="1"/>
  <c r="J35" i="3"/>
  <c r="O4" i="9" s="1"/>
  <c r="J41" i="3"/>
  <c r="R4" i="9" s="1"/>
  <c r="J28" i="3"/>
  <c r="L4" i="9" s="1"/>
  <c r="I41" i="3"/>
  <c r="Q4" i="9" s="1"/>
  <c r="K21" i="3"/>
  <c r="J4" i="9" s="1"/>
  <c r="J14" i="3"/>
  <c r="F4" i="9" s="1"/>
  <c r="L47" i="7"/>
  <c r="L52" i="1" s="1"/>
  <c r="L25" i="10"/>
  <c r="R25" i="10"/>
  <c r="L33" i="10"/>
  <c r="H37" i="2"/>
  <c r="I37" i="2"/>
  <c r="P8" i="10"/>
  <c r="P9" i="10" s="1"/>
  <c r="O8" i="10"/>
  <c r="S8" i="10"/>
  <c r="S9" i="10" s="1"/>
  <c r="I31" i="2"/>
  <c r="O2" i="9" s="1"/>
  <c r="H31" i="2"/>
  <c r="K8" i="10"/>
  <c r="F8" i="8"/>
  <c r="I19" i="2"/>
  <c r="I2" i="9" s="1"/>
  <c r="H19" i="2"/>
  <c r="I8" i="10"/>
  <c r="E8" i="10"/>
  <c r="H13" i="2"/>
  <c r="I7" i="2"/>
  <c r="H47" i="7"/>
  <c r="J47" i="7" s="1"/>
  <c r="J52" i="1" s="1"/>
  <c r="K33" i="10"/>
  <c r="F33" i="10"/>
  <c r="R33" i="10"/>
  <c r="K2" i="7"/>
  <c r="K10" i="1" s="1"/>
  <c r="I42" i="5"/>
  <c r="Q8" i="9" s="1"/>
  <c r="G33" i="10"/>
  <c r="L28" i="7"/>
  <c r="L6" i="1" s="1"/>
  <c r="E33" i="10"/>
  <c r="K26" i="7"/>
  <c r="K5" i="1" s="1"/>
  <c r="D32" i="10"/>
  <c r="H32" i="10"/>
  <c r="H33" i="10" s="1"/>
  <c r="J32" i="10"/>
  <c r="J33" i="10" s="1"/>
  <c r="N32" i="10"/>
  <c r="N33" i="10" s="1"/>
  <c r="J21" i="5"/>
  <c r="I8" i="9" s="1"/>
  <c r="D29" i="8"/>
  <c r="F29" i="8"/>
  <c r="B33" i="10"/>
  <c r="I14" i="5"/>
  <c r="E8" i="9" s="1"/>
  <c r="C25" i="10"/>
  <c r="D25" i="10"/>
  <c r="I28" i="4"/>
  <c r="K6" i="9" s="1"/>
  <c r="I10" i="1"/>
  <c r="J42" i="4"/>
  <c r="R6" i="9" s="1"/>
  <c r="G22" i="7"/>
  <c r="H22" i="7" s="1"/>
  <c r="J22" i="7" s="1"/>
  <c r="J41" i="1" s="1"/>
  <c r="L42" i="7"/>
  <c r="L33" i="1" s="1"/>
  <c r="G12" i="9"/>
  <c r="G14" i="9" s="1"/>
  <c r="H46" i="8" s="1"/>
  <c r="G18" i="7"/>
  <c r="K18" i="7" s="1"/>
  <c r="K26" i="1" s="1"/>
  <c r="E24" i="10"/>
  <c r="E25" i="10" s="1"/>
  <c r="K24" i="10"/>
  <c r="K25" i="10" s="1"/>
  <c r="O24" i="10"/>
  <c r="Q24" i="10"/>
  <c r="Q25" i="10" s="1"/>
  <c r="L10" i="7"/>
  <c r="L34" i="1" s="1"/>
  <c r="H4" i="7"/>
  <c r="J4" i="7" s="1"/>
  <c r="J31" i="1" s="1"/>
  <c r="H42" i="7"/>
  <c r="J42" i="7" s="1"/>
  <c r="J33" i="1" s="1"/>
  <c r="L39" i="7"/>
  <c r="L28" i="1" s="1"/>
  <c r="C17" i="10"/>
  <c r="D17" i="10"/>
  <c r="J7" i="3"/>
  <c r="C4" i="9" s="1"/>
  <c r="L34" i="7"/>
  <c r="L9" i="1" s="1"/>
  <c r="L16" i="7"/>
  <c r="L30" i="1" s="1"/>
  <c r="E16" i="10"/>
  <c r="E17" i="10" s="1"/>
  <c r="I16" i="10"/>
  <c r="I17" i="10" s="1"/>
  <c r="K16" i="10"/>
  <c r="K17" i="10" s="1"/>
  <c r="D12" i="9"/>
  <c r="D14" i="9" s="1"/>
  <c r="H41" i="8" s="1"/>
  <c r="P12" i="9"/>
  <c r="P14" i="9" s="1"/>
  <c r="H44" i="8" s="1"/>
  <c r="K28" i="3"/>
  <c r="M4" i="9" s="1"/>
  <c r="L5" i="7"/>
  <c r="L29" i="1" s="1"/>
  <c r="Q17" i="10"/>
  <c r="L24" i="7"/>
  <c r="L61" i="1" s="1"/>
  <c r="L43" i="7"/>
  <c r="L15" i="1" s="1"/>
  <c r="K28" i="7"/>
  <c r="K6" i="1" s="1"/>
  <c r="K10" i="7"/>
  <c r="K34" i="1" s="1"/>
  <c r="K41" i="7"/>
  <c r="K14" i="1" s="1"/>
  <c r="K20" i="7"/>
  <c r="K48" i="1" s="1"/>
  <c r="H25" i="2"/>
  <c r="G8" i="10"/>
  <c r="G9" i="10" s="1"/>
  <c r="Q8" i="10"/>
  <c r="L2" i="7"/>
  <c r="L10" i="1" s="1"/>
  <c r="K12" i="7"/>
  <c r="K17" i="1" s="1"/>
  <c r="L4" i="7"/>
  <c r="L31" i="1" s="1"/>
  <c r="K42" i="7"/>
  <c r="K33" i="1" s="1"/>
  <c r="E8" i="8"/>
  <c r="E38" i="8" s="1"/>
  <c r="D48" i="8" s="1"/>
  <c r="D8" i="8"/>
  <c r="H7" i="2"/>
  <c r="H2" i="7"/>
  <c r="J2" i="7" s="1"/>
  <c r="J10" i="1" s="1"/>
  <c r="H34" i="7"/>
  <c r="J34" i="7" s="1"/>
  <c r="J9" i="1" s="1"/>
  <c r="L26" i="7"/>
  <c r="L5" i="1" s="1"/>
  <c r="L20" i="7"/>
  <c r="L48" i="1" s="1"/>
  <c r="K4" i="7"/>
  <c r="K31" i="1" s="1"/>
  <c r="L3" i="7"/>
  <c r="L38" i="1" s="1"/>
  <c r="H45" i="7"/>
  <c r="J45" i="7" s="1"/>
  <c r="J49" i="1" s="1"/>
  <c r="H36" i="7"/>
  <c r="J36" i="7" s="1"/>
  <c r="J11" i="1" s="1"/>
  <c r="B8" i="8"/>
  <c r="B38" i="8" s="1"/>
  <c r="D41" i="8" s="1"/>
  <c r="G8" i="8"/>
  <c r="G38" i="8" s="1"/>
  <c r="D42" i="8" s="1"/>
  <c r="L32" i="7"/>
  <c r="L3" i="1" s="1"/>
  <c r="H28" i="7"/>
  <c r="J28" i="7" s="1"/>
  <c r="J6" i="1" s="1"/>
  <c r="L14" i="7"/>
  <c r="L35" i="1" s="1"/>
  <c r="H10" i="7"/>
  <c r="J10" i="7" s="1"/>
  <c r="J34" i="1" s="1"/>
  <c r="L8" i="7"/>
  <c r="L23" i="1" s="1"/>
  <c r="L41" i="7"/>
  <c r="L14" i="1" s="1"/>
  <c r="J37" i="2"/>
  <c r="L36" i="7"/>
  <c r="L11" i="1" s="1"/>
  <c r="H41" i="7"/>
  <c r="J41" i="7" s="1"/>
  <c r="J14" i="1" s="1"/>
  <c r="C8" i="8"/>
  <c r="C38" i="8" s="1"/>
  <c r="D46" i="8" s="1"/>
  <c r="L30" i="7"/>
  <c r="L25" i="1" s="1"/>
  <c r="L12" i="7"/>
  <c r="L17" i="1" s="1"/>
  <c r="L6" i="7"/>
  <c r="L19" i="1" s="1"/>
  <c r="K39" i="7"/>
  <c r="K28" i="1" s="1"/>
  <c r="C8" i="10"/>
  <c r="M8" i="10"/>
  <c r="M9" i="10" s="1"/>
  <c r="M43" i="10" s="1"/>
  <c r="M44" i="10" s="1"/>
  <c r="H26" i="7"/>
  <c r="J26" i="7" s="1"/>
  <c r="J5" i="1" s="1"/>
  <c r="H20" i="7"/>
  <c r="J20" i="7" s="1"/>
  <c r="J48" i="1" s="1"/>
  <c r="C41" i="10"/>
  <c r="F25" i="10"/>
  <c r="J28" i="4"/>
  <c r="B8" i="10"/>
  <c r="L8" i="10"/>
  <c r="N8" i="10"/>
  <c r="I24" i="10"/>
  <c r="I25" i="10" s="1"/>
  <c r="G40" i="7"/>
  <c r="L40" i="7"/>
  <c r="L2" i="1" s="1"/>
  <c r="D8" i="10"/>
  <c r="D9" i="10" s="1"/>
  <c r="F8" i="10"/>
  <c r="H8" i="10"/>
  <c r="R8" i="10"/>
  <c r="H8" i="7"/>
  <c r="J8" i="7" s="1"/>
  <c r="J23" i="1" s="1"/>
  <c r="K8" i="7"/>
  <c r="K23" i="1" s="1"/>
  <c r="G7" i="7"/>
  <c r="L7" i="7"/>
  <c r="L39" i="1" s="1"/>
  <c r="K3" i="7"/>
  <c r="K38" i="1" s="1"/>
  <c r="P32" i="10"/>
  <c r="M6" i="9"/>
  <c r="J6" i="9"/>
  <c r="J8" i="10"/>
  <c r="J9" i="10" s="1"/>
  <c r="K36" i="7"/>
  <c r="K11" i="1" s="1"/>
  <c r="K34" i="7"/>
  <c r="K9" i="1" s="1"/>
  <c r="H32" i="7"/>
  <c r="J32" i="7" s="1"/>
  <c r="J3" i="1" s="1"/>
  <c r="K32" i="7"/>
  <c r="K3" i="1" s="1"/>
  <c r="G31" i="7"/>
  <c r="L31" i="7"/>
  <c r="L32" i="1" s="1"/>
  <c r="H24" i="7"/>
  <c r="J24" i="7" s="1"/>
  <c r="J61" i="1" s="1"/>
  <c r="K24" i="7"/>
  <c r="K61" i="1" s="1"/>
  <c r="G23" i="7"/>
  <c r="H23" i="7" s="1"/>
  <c r="J23" i="7" s="1"/>
  <c r="J43" i="1" s="1"/>
  <c r="L23" i="7"/>
  <c r="L43" i="1" s="1"/>
  <c r="H16" i="7"/>
  <c r="J16" i="7" s="1"/>
  <c r="J30" i="1" s="1"/>
  <c r="K16" i="7"/>
  <c r="K30" i="1" s="1"/>
  <c r="G15" i="7"/>
  <c r="L15" i="7"/>
  <c r="L27" i="1" s="1"/>
  <c r="H6" i="7"/>
  <c r="J6" i="7" s="1"/>
  <c r="J19" i="1" s="1"/>
  <c r="K6" i="7"/>
  <c r="K19" i="1" s="1"/>
  <c r="H43" i="7"/>
  <c r="J43" i="7" s="1"/>
  <c r="J15" i="1" s="1"/>
  <c r="K43" i="7"/>
  <c r="K15" i="1" s="1"/>
  <c r="O16" i="10"/>
  <c r="O17" i="10" s="1"/>
  <c r="I14" i="3"/>
  <c r="E4" i="9" s="1"/>
  <c r="H30" i="7"/>
  <c r="J30" i="7" s="1"/>
  <c r="J25" i="1" s="1"/>
  <c r="K30" i="7"/>
  <c r="K25" i="1" s="1"/>
  <c r="H14" i="7"/>
  <c r="J14" i="7" s="1"/>
  <c r="J35" i="1" s="1"/>
  <c r="K14" i="7"/>
  <c r="K35" i="1" s="1"/>
  <c r="H5" i="7"/>
  <c r="J5" i="7" s="1"/>
  <c r="J29" i="1" s="1"/>
  <c r="K5" i="7"/>
  <c r="K29" i="1" s="1"/>
  <c r="I42" i="6"/>
  <c r="Q10" i="9" s="1"/>
  <c r="S33" i="10"/>
  <c r="S41" i="10"/>
  <c r="J42" i="5"/>
  <c r="R8" i="9" s="1"/>
  <c r="K42" i="5"/>
  <c r="S8" i="9" s="1"/>
  <c r="H39" i="7"/>
  <c r="J39" i="7" s="1"/>
  <c r="J28" i="1" s="1"/>
  <c r="H44" i="7"/>
  <c r="J44" i="7" s="1"/>
  <c r="J51" i="1" s="1"/>
  <c r="G37" i="7"/>
  <c r="G29" i="7"/>
  <c r="G21" i="7"/>
  <c r="G13" i="7"/>
  <c r="H12" i="7"/>
  <c r="J12" i="7" s="1"/>
  <c r="J17" i="1" s="1"/>
  <c r="H3" i="7"/>
  <c r="J3" i="7" s="1"/>
  <c r="J38" i="1" s="1"/>
  <c r="L45" i="7"/>
  <c r="L49" i="1" s="1"/>
  <c r="L44" i="7"/>
  <c r="L51" i="1" s="1"/>
  <c r="G46" i="7"/>
  <c r="G48" i="7"/>
  <c r="H48" i="7" s="1"/>
  <c r="J48" i="7" s="1"/>
  <c r="J21" i="1" s="1"/>
  <c r="G38" i="7"/>
  <c r="H38" i="7" s="1"/>
  <c r="J38" i="7" s="1"/>
  <c r="J36" i="1" s="1"/>
  <c r="K45" i="7"/>
  <c r="K49" i="1" s="1"/>
  <c r="K44" i="7"/>
  <c r="K51" i="1" s="1"/>
  <c r="K47" i="7"/>
  <c r="K52" i="1" s="1"/>
  <c r="G35" i="7"/>
  <c r="K35" i="7" s="1"/>
  <c r="K16" i="1" s="1"/>
  <c r="G27" i="7"/>
  <c r="K27" i="7" s="1"/>
  <c r="K24" i="1" s="1"/>
  <c r="G19" i="7"/>
  <c r="K19" i="7" s="1"/>
  <c r="K44" i="1" s="1"/>
  <c r="G11" i="7"/>
  <c r="K11" i="7" s="1"/>
  <c r="K40" i="1" s="1"/>
  <c r="G33" i="7"/>
  <c r="H33" i="7" s="1"/>
  <c r="J33" i="7" s="1"/>
  <c r="J22" i="1" s="1"/>
  <c r="G25" i="7"/>
  <c r="H25" i="7" s="1"/>
  <c r="J25" i="7" s="1"/>
  <c r="J13" i="1" s="1"/>
  <c r="G17" i="7"/>
  <c r="H17" i="7" s="1"/>
  <c r="J17" i="7" s="1"/>
  <c r="J46" i="1" s="1"/>
  <c r="G9" i="7"/>
  <c r="H9" i="7" s="1"/>
  <c r="J9" i="7" s="1"/>
  <c r="J47" i="1" s="1"/>
  <c r="R9" i="10" l="1"/>
  <c r="R43" i="10" s="1"/>
  <c r="R2" i="9"/>
  <c r="R12" i="9" s="1"/>
  <c r="S2" i="9"/>
  <c r="S12" i="9" s="1"/>
  <c r="S14" i="9" s="1"/>
  <c r="H42" i="8" s="1"/>
  <c r="Q12" i="9"/>
  <c r="F38" i="8"/>
  <c r="D44" i="8" s="1"/>
  <c r="D38" i="8"/>
  <c r="D45" i="8" s="1"/>
  <c r="G43" i="10"/>
  <c r="G44" i="10" s="1"/>
  <c r="B12" i="9"/>
  <c r="O12" i="9"/>
  <c r="O14" i="9" s="1"/>
  <c r="G44" i="8" s="1"/>
  <c r="H6" i="9"/>
  <c r="H12" i="9" s="1"/>
  <c r="F12" i="9"/>
  <c r="F14" i="9" s="1"/>
  <c r="G46" i="8" s="1"/>
  <c r="N12" i="9"/>
  <c r="H18" i="7"/>
  <c r="J18" i="7" s="1"/>
  <c r="J26" i="1" s="1"/>
  <c r="J12" i="9"/>
  <c r="J14" i="9" s="1"/>
  <c r="H45" i="8" s="1"/>
  <c r="M12" i="9"/>
  <c r="M14" i="9" s="1"/>
  <c r="H48" i="8" s="1"/>
  <c r="J43" i="10"/>
  <c r="J44" i="10" s="1"/>
  <c r="I33" i="10"/>
  <c r="N9" i="10"/>
  <c r="O9" i="10"/>
  <c r="K12" i="9"/>
  <c r="S43" i="10"/>
  <c r="S44" i="10" s="1"/>
  <c r="L9" i="10"/>
  <c r="L43" i="10" s="1"/>
  <c r="L44" i="10" s="1"/>
  <c r="H9" i="10"/>
  <c r="E12" i="9"/>
  <c r="C12" i="9"/>
  <c r="C14" i="9" s="1"/>
  <c r="G41" i="8" s="1"/>
  <c r="B9" i="10"/>
  <c r="B43" i="10" s="1"/>
  <c r="C9" i="10"/>
  <c r="K22" i="7"/>
  <c r="K41" i="1" s="1"/>
  <c r="C33" i="10"/>
  <c r="D33" i="10"/>
  <c r="D43" i="10" s="1"/>
  <c r="D44" i="10" s="1"/>
  <c r="H25" i="10"/>
  <c r="N25" i="10"/>
  <c r="O25" i="10"/>
  <c r="N17" i="10"/>
  <c r="H19" i="7"/>
  <c r="J19" i="7" s="1"/>
  <c r="J44" i="1" s="1"/>
  <c r="H17" i="10"/>
  <c r="K9" i="7"/>
  <c r="K47" i="1" s="1"/>
  <c r="K25" i="7"/>
  <c r="K13" i="1" s="1"/>
  <c r="H35" i="7"/>
  <c r="J35" i="7" s="1"/>
  <c r="J16" i="1" s="1"/>
  <c r="H7" i="7"/>
  <c r="J7" i="7" s="1"/>
  <c r="J39" i="1" s="1"/>
  <c r="K7" i="7"/>
  <c r="K39" i="1" s="1"/>
  <c r="F9" i="10"/>
  <c r="F43" i="10" s="1"/>
  <c r="E9" i="10"/>
  <c r="E43" i="10" s="1"/>
  <c r="K46" i="7"/>
  <c r="K12" i="1" s="1"/>
  <c r="H46" i="7"/>
  <c r="J46" i="7" s="1"/>
  <c r="J12" i="1" s="1"/>
  <c r="K37" i="7"/>
  <c r="K7" i="1" s="1"/>
  <c r="H37" i="7"/>
  <c r="J37" i="7" s="1"/>
  <c r="J7" i="1" s="1"/>
  <c r="K48" i="7"/>
  <c r="K21" i="1" s="1"/>
  <c r="H11" i="7"/>
  <c r="J11" i="7" s="1"/>
  <c r="J40" i="1" s="1"/>
  <c r="L6" i="9"/>
  <c r="L12" i="9" s="1"/>
  <c r="I6" i="9"/>
  <c r="I12" i="9" s="1"/>
  <c r="I9" i="10"/>
  <c r="K21" i="7"/>
  <c r="K54" i="1" s="1"/>
  <c r="H21" i="7"/>
  <c r="J21" i="7" s="1"/>
  <c r="J54" i="1" s="1"/>
  <c r="H15" i="7"/>
  <c r="J15" i="7" s="1"/>
  <c r="J27" i="1" s="1"/>
  <c r="K15" i="7"/>
  <c r="K27" i="1" s="1"/>
  <c r="H31" i="7"/>
  <c r="J31" i="7" s="1"/>
  <c r="J32" i="1" s="1"/>
  <c r="K31" i="7"/>
  <c r="K32" i="1" s="1"/>
  <c r="H40" i="7"/>
  <c r="J40" i="7" s="1"/>
  <c r="J2" i="1" s="1"/>
  <c r="K40" i="7"/>
  <c r="K2" i="1" s="1"/>
  <c r="K38" i="7"/>
  <c r="K36" i="1" s="1"/>
  <c r="K17" i="7"/>
  <c r="K46" i="1" s="1"/>
  <c r="Q9" i="10"/>
  <c r="Q43" i="10" s="1"/>
  <c r="K33" i="7"/>
  <c r="K22" i="1" s="1"/>
  <c r="K23" i="7"/>
  <c r="K43" i="1" s="1"/>
  <c r="P33" i="10"/>
  <c r="P43" i="10" s="1"/>
  <c r="P44" i="10" s="1"/>
  <c r="O33" i="10"/>
  <c r="K13" i="7"/>
  <c r="K4" i="1" s="1"/>
  <c r="H13" i="7"/>
  <c r="J13" i="7" s="1"/>
  <c r="J4" i="1" s="1"/>
  <c r="H27" i="7"/>
  <c r="J27" i="7" s="1"/>
  <c r="J24" i="1" s="1"/>
  <c r="K9" i="10"/>
  <c r="K43" i="10" s="1"/>
  <c r="K29" i="7"/>
  <c r="K18" i="1" s="1"/>
  <c r="H29" i="7"/>
  <c r="J29" i="7" s="1"/>
  <c r="J18" i="1" s="1"/>
  <c r="F44" i="10" l="1"/>
  <c r="I43" i="10"/>
  <c r="I44" i="10" s="1"/>
  <c r="N14" i="9"/>
  <c r="F44" i="8" s="1"/>
  <c r="N43" i="10"/>
  <c r="E14" i="9"/>
  <c r="F46" i="8" s="1"/>
  <c r="I14" i="9"/>
  <c r="G45" i="8" s="1"/>
  <c r="L14" i="9"/>
  <c r="G48" i="8" s="1"/>
  <c r="Q44" i="10"/>
  <c r="Q14" i="9"/>
  <c r="F42" i="8" s="1"/>
  <c r="R44" i="10"/>
  <c r="R14" i="9"/>
  <c r="G42" i="8" s="1"/>
  <c r="K44" i="10"/>
  <c r="H43" i="10"/>
  <c r="E44" i="10"/>
  <c r="B14" i="9"/>
  <c r="F41" i="8" s="1"/>
  <c r="C43" i="10"/>
  <c r="C44" i="10" s="1"/>
  <c r="H14" i="9"/>
  <c r="F45" i="8" s="1"/>
  <c r="O43" i="10"/>
  <c r="K14" i="9"/>
  <c r="F48" i="8" s="1"/>
  <c r="H44" i="10" l="1"/>
  <c r="N44" i="10"/>
  <c r="B44" i="10"/>
  <c r="O44" i="10"/>
</calcChain>
</file>

<file path=xl/sharedStrings.xml><?xml version="1.0" encoding="utf-8"?>
<sst xmlns="http://schemas.openxmlformats.org/spreadsheetml/2006/main" count="868" uniqueCount="132">
  <si>
    <t>Name</t>
  </si>
  <si>
    <t>SB</t>
  </si>
  <si>
    <t>Clanfield</t>
  </si>
  <si>
    <t>Radcot</t>
  </si>
  <si>
    <t>Team</t>
  </si>
  <si>
    <t>Points</t>
  </si>
  <si>
    <t>Isis A</t>
  </si>
  <si>
    <t>Weight lb</t>
  </si>
  <si>
    <t>Weight oz</t>
  </si>
  <si>
    <t>Weight dr</t>
  </si>
  <si>
    <t>Isis B</t>
  </si>
  <si>
    <t>Pewsey</t>
  </si>
  <si>
    <t>Total</t>
  </si>
  <si>
    <t>Weight Dr</t>
  </si>
  <si>
    <t>oz</t>
  </si>
  <si>
    <t>lb</t>
  </si>
  <si>
    <t>A</t>
  </si>
  <si>
    <t>B</t>
  </si>
  <si>
    <t>C</t>
  </si>
  <si>
    <t>D</t>
  </si>
  <si>
    <t>E</t>
  </si>
  <si>
    <t>F</t>
  </si>
  <si>
    <t>Match 1</t>
  </si>
  <si>
    <t>Match 2</t>
  </si>
  <si>
    <t>Match 3</t>
  </si>
  <si>
    <t>Match 4</t>
  </si>
  <si>
    <t>Match 5</t>
  </si>
  <si>
    <t>Match1</t>
  </si>
  <si>
    <t>TOTAL</t>
  </si>
  <si>
    <t>WEIGHT</t>
  </si>
  <si>
    <t>Pewsey A</t>
  </si>
  <si>
    <t>Lechlade</t>
  </si>
  <si>
    <t>PewseyB</t>
  </si>
  <si>
    <t>Turners</t>
  </si>
  <si>
    <t>Pewsey 1</t>
  </si>
  <si>
    <t>Pewsey 2</t>
  </si>
  <si>
    <t>Mike Rozier</t>
  </si>
  <si>
    <t>Kim Read</t>
  </si>
  <si>
    <t>Jock Waterstone</t>
  </si>
  <si>
    <t>PewseyA</t>
  </si>
  <si>
    <t>drm</t>
  </si>
  <si>
    <t>Weight Er</t>
  </si>
  <si>
    <t>Nigel Russell</t>
  </si>
  <si>
    <t>John Williams</t>
  </si>
  <si>
    <t>Paul Rice</t>
  </si>
  <si>
    <t>Bryan Jackson</t>
  </si>
  <si>
    <t>Peter Gilbert</t>
  </si>
  <si>
    <t>Mick Rozier</t>
  </si>
  <si>
    <t>Fred Parker</t>
  </si>
  <si>
    <t>Steve Bull</t>
  </si>
  <si>
    <t>Eamon Byrne</t>
  </si>
  <si>
    <t>Brian Webb</t>
  </si>
  <si>
    <t>Clan/Lech A</t>
  </si>
  <si>
    <t>Bob Garrett</t>
  </si>
  <si>
    <t>Tony Leech</t>
  </si>
  <si>
    <t>LeePollard</t>
  </si>
  <si>
    <t>Alistair Forshaw</t>
  </si>
  <si>
    <t>Doug Forshaw</t>
  </si>
  <si>
    <t>BrianCurtis</t>
  </si>
  <si>
    <t>C Reynolds</t>
  </si>
  <si>
    <t>Clan/Lech B</t>
  </si>
  <si>
    <t>Arthur Cook</t>
  </si>
  <si>
    <t>W Stanton</t>
  </si>
  <si>
    <t>C Nicolson</t>
  </si>
  <si>
    <t>Darren Edgell</t>
  </si>
  <si>
    <t>Brian Ballard</t>
  </si>
  <si>
    <t>Beano French</t>
  </si>
  <si>
    <t>John Swann</t>
  </si>
  <si>
    <t>G Didcot</t>
  </si>
  <si>
    <t>Frank Humphreys</t>
  </si>
  <si>
    <t>Chris Bowen</t>
  </si>
  <si>
    <t>Chris Rushton</t>
  </si>
  <si>
    <t>Pewsey 3</t>
  </si>
  <si>
    <t>S Dean</t>
  </si>
  <si>
    <t>C Short</t>
  </si>
  <si>
    <t>Ian Spanswick</t>
  </si>
  <si>
    <t>Leo Pocock</t>
  </si>
  <si>
    <t>M Harris</t>
  </si>
  <si>
    <t>L Knight</t>
  </si>
  <si>
    <t>Steve Trevett</t>
  </si>
  <si>
    <t>S Irwin</t>
  </si>
  <si>
    <t>Mike Marsden</t>
  </si>
  <si>
    <t>Kevin Chubb</t>
  </si>
  <si>
    <t>Chris Glover</t>
  </si>
  <si>
    <t>Simon Burden</t>
  </si>
  <si>
    <t>Paul Giddings</t>
  </si>
  <si>
    <t>Danny Jones</t>
  </si>
  <si>
    <t>Steve Hiscock</t>
  </si>
  <si>
    <t>Clan Lech B</t>
  </si>
  <si>
    <t>Clan Lech A</t>
  </si>
  <si>
    <t>Clan/LechA</t>
  </si>
  <si>
    <t>Clan/LechB</t>
  </si>
  <si>
    <t>R Garrett</t>
  </si>
  <si>
    <t>Trevor Bradley</t>
  </si>
  <si>
    <t>IsisA</t>
  </si>
  <si>
    <t>John Mercahnt</t>
  </si>
  <si>
    <t>Andy Lock</t>
  </si>
  <si>
    <t>Rob Waterson</t>
  </si>
  <si>
    <t>Nico Manolis</t>
  </si>
  <si>
    <t>Keith Taylor</t>
  </si>
  <si>
    <t>Gary Williams</t>
  </si>
  <si>
    <t>Graham Godwin</t>
  </si>
  <si>
    <t>Steve Dean</t>
  </si>
  <si>
    <t>Cas Short</t>
  </si>
  <si>
    <t>Martin Harris</t>
  </si>
  <si>
    <t>Lee Knight</t>
  </si>
  <si>
    <t>Mark Kay</t>
  </si>
  <si>
    <t>Isis a</t>
  </si>
  <si>
    <t>Isis b</t>
  </si>
  <si>
    <t>Colin Nicolson</t>
  </si>
  <si>
    <t>Simon Irwin</t>
  </si>
  <si>
    <t>Cl</t>
  </si>
  <si>
    <t>Lec</t>
  </si>
  <si>
    <t>Rad</t>
  </si>
  <si>
    <t>Pew</t>
  </si>
  <si>
    <t>D Eales</t>
  </si>
  <si>
    <t>D Rutledge</t>
  </si>
  <si>
    <t>Craig Curtis</t>
  </si>
  <si>
    <t>Colin Betteridge</t>
  </si>
  <si>
    <t>Clan/Lech b</t>
  </si>
  <si>
    <t>Rob Waterton</t>
  </si>
  <si>
    <t>Brian Shutler</t>
  </si>
  <si>
    <t>B Shutler</t>
  </si>
  <si>
    <t xml:space="preserve"> lb</t>
  </si>
  <si>
    <t xml:space="preserve"> Dr</t>
  </si>
  <si>
    <t xml:space="preserve"> oz</t>
  </si>
  <si>
    <t xml:space="preserve"> Total</t>
  </si>
  <si>
    <t xml:space="preserve">  lb</t>
  </si>
  <si>
    <t>R 5</t>
  </si>
  <si>
    <t>Dave Kirk</t>
  </si>
  <si>
    <t>Brian Bathe</t>
  </si>
  <si>
    <t>Marc 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</si>
</sst>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1" fillId="0" borderId="0" xfId="0" applyFont="1" applyFill="1"/>
    <xf numFmtId="0" fontId="0" fillId="0" borderId="0" xfId="0" applyFill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/>
    </xf>
    <xf numFmtId="0" fontId="7" fillId="0" borderId="0" xfId="0" applyFont="1" applyFill="1"/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0" fillId="8" borderId="2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13" workbookViewId="0">
      <selection activeCell="C1" sqref="C1"/>
    </sheetView>
  </sheetViews>
  <sheetFormatPr defaultRowHeight="12.75" x14ac:dyDescent="0.2"/>
  <cols>
    <col min="1" max="1" width="20.7109375" customWidth="1"/>
    <col min="2" max="2" width="16.140625" customWidth="1"/>
    <col min="3" max="3" width="9.28515625" style="1" customWidth="1"/>
    <col min="4" max="4" width="7.85546875" customWidth="1"/>
    <col min="5" max="5" width="8.85546875" customWidth="1"/>
    <col min="6" max="8" width="7.28515625" customWidth="1"/>
    <col min="9" max="11" width="5.85546875" customWidth="1"/>
    <col min="12" max="12" width="5.5703125" customWidth="1"/>
    <col min="13" max="14" width="6.140625" customWidth="1"/>
  </cols>
  <sheetData>
    <row r="1" spans="1:14" ht="37.5" customHeight="1" thickBot="1" x14ac:dyDescent="0.4">
      <c r="A1" s="36" t="s">
        <v>0</v>
      </c>
      <c r="B1" s="36" t="s">
        <v>4</v>
      </c>
      <c r="C1" s="56" t="s">
        <v>126</v>
      </c>
      <c r="D1" s="56" t="s">
        <v>128</v>
      </c>
      <c r="E1" s="55" t="s">
        <v>12</v>
      </c>
      <c r="F1" s="56" t="s">
        <v>123</v>
      </c>
      <c r="G1" s="56" t="s">
        <v>125</v>
      </c>
      <c r="H1" s="56" t="s">
        <v>124</v>
      </c>
      <c r="I1" s="56" t="s">
        <v>123</v>
      </c>
      <c r="J1" s="56" t="s">
        <v>14</v>
      </c>
      <c r="K1" s="56" t="s">
        <v>124</v>
      </c>
      <c r="L1" s="56" t="s">
        <v>127</v>
      </c>
      <c r="M1" s="57" t="s">
        <v>125</v>
      </c>
      <c r="N1" s="57" t="s">
        <v>124</v>
      </c>
    </row>
    <row r="2" spans="1:14" ht="24" thickBot="1" x14ac:dyDescent="0.4">
      <c r="A2" s="52" t="s">
        <v>67</v>
      </c>
      <c r="B2" s="52" t="s">
        <v>3</v>
      </c>
      <c r="C2" s="53">
        <v>26</v>
      </c>
      <c r="D2" s="53"/>
      <c r="E2" s="53"/>
      <c r="F2" s="53">
        <v>16</v>
      </c>
      <c r="G2" s="53">
        <v>3</v>
      </c>
      <c r="H2" s="53">
        <v>8</v>
      </c>
      <c r="I2" s="36"/>
      <c r="J2" s="36"/>
      <c r="K2" s="36"/>
      <c r="L2" s="36"/>
      <c r="M2" s="36"/>
      <c r="N2" s="36"/>
    </row>
    <row r="3" spans="1:14" ht="24" thickBot="1" x14ac:dyDescent="0.4">
      <c r="A3" s="52" t="s">
        <v>65</v>
      </c>
      <c r="B3" s="52" t="s">
        <v>3</v>
      </c>
      <c r="C3" s="53">
        <v>24</v>
      </c>
      <c r="D3" s="53"/>
      <c r="E3" s="53"/>
      <c r="F3" s="53">
        <v>16</v>
      </c>
      <c r="G3" s="53">
        <v>14</v>
      </c>
      <c r="H3" s="53">
        <v>0</v>
      </c>
      <c r="I3" s="36"/>
      <c r="J3" s="36"/>
      <c r="K3" s="36"/>
      <c r="L3" s="36"/>
      <c r="M3" s="36"/>
      <c r="N3" s="36"/>
    </row>
    <row r="4" spans="1:14" ht="24" thickBot="1" x14ac:dyDescent="0.4">
      <c r="A4" s="52" t="s">
        <v>93</v>
      </c>
      <c r="B4" s="52" t="s">
        <v>94</v>
      </c>
      <c r="C4" s="53">
        <v>23</v>
      </c>
      <c r="D4" s="53"/>
      <c r="E4" s="53"/>
      <c r="F4" s="53">
        <v>27</v>
      </c>
      <c r="G4" s="53">
        <v>13</v>
      </c>
      <c r="H4" s="53">
        <v>0</v>
      </c>
      <c r="I4" s="36"/>
      <c r="J4" s="36"/>
      <c r="K4" s="36"/>
      <c r="L4" s="36"/>
      <c r="M4" s="36"/>
      <c r="N4" s="36"/>
    </row>
    <row r="5" spans="1:14" ht="24" thickBot="1" x14ac:dyDescent="0.4">
      <c r="A5" s="52" t="s">
        <v>121</v>
      </c>
      <c r="B5" s="52" t="s">
        <v>35</v>
      </c>
      <c r="C5" s="53">
        <v>23</v>
      </c>
      <c r="D5" s="53"/>
      <c r="E5" s="53"/>
      <c r="F5" s="53">
        <v>20</v>
      </c>
      <c r="G5" s="53">
        <v>5</v>
      </c>
      <c r="H5" s="53">
        <v>8</v>
      </c>
      <c r="I5" s="36"/>
      <c r="J5" s="36"/>
      <c r="K5" s="36"/>
      <c r="L5" s="36"/>
      <c r="M5" s="36"/>
      <c r="N5" s="36"/>
    </row>
    <row r="6" spans="1:14" ht="24" thickBot="1" x14ac:dyDescent="0.4">
      <c r="A6" s="52" t="s">
        <v>71</v>
      </c>
      <c r="B6" s="52" t="s">
        <v>34</v>
      </c>
      <c r="C6" s="53">
        <v>23</v>
      </c>
      <c r="D6" s="53"/>
      <c r="E6" s="53"/>
      <c r="F6" s="53">
        <v>13</v>
      </c>
      <c r="G6" s="53">
        <v>14</v>
      </c>
      <c r="H6" s="53">
        <v>8</v>
      </c>
      <c r="I6" s="36"/>
      <c r="J6" s="36"/>
      <c r="K6" s="36"/>
      <c r="L6" s="36"/>
      <c r="M6" s="36"/>
      <c r="N6" s="36"/>
    </row>
    <row r="7" spans="1:14" ht="24" thickBot="1" x14ac:dyDescent="0.4">
      <c r="A7" s="52" t="s">
        <v>64</v>
      </c>
      <c r="B7" s="52" t="s">
        <v>60</v>
      </c>
      <c r="C7" s="53">
        <v>23</v>
      </c>
      <c r="D7" s="53"/>
      <c r="E7" s="53"/>
      <c r="F7" s="53">
        <v>11</v>
      </c>
      <c r="G7" s="53">
        <v>5</v>
      </c>
      <c r="H7" s="53">
        <v>0</v>
      </c>
      <c r="I7" s="36"/>
      <c r="J7" s="36"/>
      <c r="K7" s="36"/>
      <c r="L7" s="36"/>
      <c r="M7" s="36"/>
      <c r="N7" s="36"/>
    </row>
    <row r="8" spans="1:14" ht="24" thickBot="1" x14ac:dyDescent="0.4">
      <c r="A8" s="52" t="s">
        <v>51</v>
      </c>
      <c r="B8" s="52" t="s">
        <v>10</v>
      </c>
      <c r="C8" s="53">
        <v>22</v>
      </c>
      <c r="D8" s="53"/>
      <c r="E8" s="53"/>
      <c r="F8" s="53">
        <v>27</v>
      </c>
      <c r="G8" s="53">
        <v>8</v>
      </c>
      <c r="H8" s="53">
        <v>8</v>
      </c>
      <c r="I8" s="36"/>
      <c r="J8" s="36"/>
      <c r="K8" s="36"/>
      <c r="L8" s="36"/>
      <c r="M8" s="36"/>
      <c r="N8" s="36"/>
    </row>
    <row r="9" spans="1:14" ht="24" thickBot="1" x14ac:dyDescent="0.4">
      <c r="A9" s="52" t="s">
        <v>79</v>
      </c>
      <c r="B9" s="52" t="s">
        <v>34</v>
      </c>
      <c r="C9" s="53">
        <v>22</v>
      </c>
      <c r="D9" s="53"/>
      <c r="E9" s="53"/>
      <c r="F9" s="53">
        <v>16</v>
      </c>
      <c r="G9" s="53">
        <v>12</v>
      </c>
      <c r="H9" s="53">
        <v>0</v>
      </c>
      <c r="I9" s="36"/>
      <c r="J9" s="36"/>
      <c r="K9" s="36"/>
      <c r="L9" s="36"/>
      <c r="M9" s="36"/>
      <c r="N9" s="36"/>
    </row>
    <row r="10" spans="1:14" ht="24" thickBot="1" x14ac:dyDescent="0.4">
      <c r="A10" s="52" t="s">
        <v>120</v>
      </c>
      <c r="B10" s="52" t="s">
        <v>10</v>
      </c>
      <c r="C10" s="53">
        <v>22</v>
      </c>
      <c r="D10" s="53"/>
      <c r="E10" s="53"/>
      <c r="F10" s="53">
        <v>15</v>
      </c>
      <c r="G10" s="53">
        <v>2</v>
      </c>
      <c r="H10" s="53">
        <v>0</v>
      </c>
      <c r="I10" s="36"/>
      <c r="J10" s="36"/>
      <c r="K10" s="36"/>
      <c r="L10" s="36"/>
      <c r="M10" s="36"/>
      <c r="N10" s="36"/>
    </row>
    <row r="11" spans="1:14" ht="24" thickBot="1" x14ac:dyDescent="0.4">
      <c r="A11" s="52" t="s">
        <v>42</v>
      </c>
      <c r="B11" s="52" t="s">
        <v>6</v>
      </c>
      <c r="C11" s="53">
        <v>22</v>
      </c>
      <c r="D11" s="53"/>
      <c r="E11" s="53"/>
      <c r="F11" s="53">
        <v>14</v>
      </c>
      <c r="G11" s="53">
        <v>15</v>
      </c>
      <c r="H11" s="53">
        <v>0</v>
      </c>
      <c r="I11" s="36"/>
      <c r="J11" s="36"/>
      <c r="K11" s="36"/>
      <c r="L11" s="36"/>
      <c r="M11" s="36"/>
      <c r="N11" s="36"/>
    </row>
    <row r="12" spans="1:14" ht="24" thickBot="1" x14ac:dyDescent="0.4">
      <c r="A12" s="52" t="s">
        <v>100</v>
      </c>
      <c r="B12" s="52" t="s">
        <v>34</v>
      </c>
      <c r="C12" s="53">
        <v>22</v>
      </c>
      <c r="D12" s="53"/>
      <c r="E12" s="53"/>
      <c r="F12" s="53">
        <v>13</v>
      </c>
      <c r="G12" s="53">
        <v>15</v>
      </c>
      <c r="H12" s="53">
        <v>8</v>
      </c>
      <c r="I12" s="36"/>
      <c r="J12" s="36"/>
      <c r="K12" s="36"/>
      <c r="L12" s="36"/>
      <c r="M12" s="36"/>
      <c r="N12" s="36"/>
    </row>
    <row r="13" spans="1:14" ht="24" thickBot="1" x14ac:dyDescent="0.4">
      <c r="A13" s="52" t="s">
        <v>46</v>
      </c>
      <c r="B13" s="52" t="s">
        <v>6</v>
      </c>
      <c r="C13" s="53">
        <v>22</v>
      </c>
      <c r="D13" s="53"/>
      <c r="E13" s="53"/>
      <c r="F13" s="53">
        <v>12</v>
      </c>
      <c r="G13" s="53">
        <v>9</v>
      </c>
      <c r="H13" s="53">
        <v>8</v>
      </c>
      <c r="I13" s="36"/>
      <c r="J13" s="36"/>
      <c r="K13" s="36"/>
      <c r="L13" s="36"/>
      <c r="M13" s="36"/>
      <c r="N13" s="36"/>
    </row>
    <row r="14" spans="1:14" ht="24" thickBot="1" x14ac:dyDescent="0.4">
      <c r="A14" s="52" t="s">
        <v>68</v>
      </c>
      <c r="B14" s="52" t="s">
        <v>3</v>
      </c>
      <c r="C14" s="53">
        <v>22</v>
      </c>
      <c r="D14" s="53"/>
      <c r="E14" s="53"/>
      <c r="F14" s="53">
        <v>12</v>
      </c>
      <c r="G14" s="53">
        <v>6</v>
      </c>
      <c r="H14" s="53">
        <v>0</v>
      </c>
      <c r="I14" s="36"/>
      <c r="J14" s="36"/>
      <c r="K14" s="36"/>
      <c r="L14" s="36"/>
      <c r="M14" s="36"/>
      <c r="N14" s="36"/>
    </row>
    <row r="15" spans="1:14" ht="24" thickBot="1" x14ac:dyDescent="0.4">
      <c r="A15" s="52" t="s">
        <v>82</v>
      </c>
      <c r="B15" s="52" t="s">
        <v>34</v>
      </c>
      <c r="C15" s="53">
        <v>21</v>
      </c>
      <c r="D15" s="53"/>
      <c r="E15" s="53"/>
      <c r="F15" s="53">
        <v>12</v>
      </c>
      <c r="G15" s="53">
        <v>13</v>
      </c>
      <c r="H15" s="53">
        <v>8</v>
      </c>
      <c r="I15" s="36"/>
      <c r="J15" s="36"/>
      <c r="K15" s="36"/>
      <c r="L15" s="36"/>
      <c r="M15" s="36"/>
      <c r="N15" s="36"/>
    </row>
    <row r="16" spans="1:14" ht="24" thickBot="1" x14ac:dyDescent="0.4">
      <c r="A16" s="52" t="s">
        <v>85</v>
      </c>
      <c r="B16" s="52" t="s">
        <v>34</v>
      </c>
      <c r="C16" s="53">
        <v>21</v>
      </c>
      <c r="D16" s="53"/>
      <c r="E16" s="53"/>
      <c r="F16" s="53">
        <v>11</v>
      </c>
      <c r="G16" s="53">
        <v>11</v>
      </c>
      <c r="H16" s="53">
        <v>0</v>
      </c>
      <c r="I16" s="36"/>
      <c r="J16" s="36"/>
      <c r="K16" s="36"/>
      <c r="L16" s="36"/>
      <c r="M16" s="36"/>
      <c r="N16" s="36"/>
    </row>
    <row r="17" spans="1:14" ht="24" thickBot="1" x14ac:dyDescent="0.4">
      <c r="A17" s="52" t="s">
        <v>101</v>
      </c>
      <c r="B17" s="52" t="s">
        <v>35</v>
      </c>
      <c r="C17" s="53">
        <v>20</v>
      </c>
      <c r="D17" s="53"/>
      <c r="E17" s="53"/>
      <c r="F17" s="53">
        <v>18</v>
      </c>
      <c r="G17" s="53">
        <v>7</v>
      </c>
      <c r="H17" s="53">
        <v>0</v>
      </c>
      <c r="I17" s="36"/>
      <c r="J17" s="36"/>
      <c r="K17" s="36"/>
      <c r="L17" s="36"/>
      <c r="M17" s="36"/>
      <c r="N17" s="36"/>
    </row>
    <row r="18" spans="1:14" ht="24" thickBot="1" x14ac:dyDescent="0.4">
      <c r="A18" s="52" t="s">
        <v>69</v>
      </c>
      <c r="B18" s="52" t="s">
        <v>3</v>
      </c>
      <c r="C18" s="53">
        <v>20</v>
      </c>
      <c r="D18" s="53"/>
      <c r="E18" s="53"/>
      <c r="F18" s="53">
        <v>13</v>
      </c>
      <c r="G18" s="53">
        <v>12</v>
      </c>
      <c r="H18" s="53">
        <v>0</v>
      </c>
      <c r="I18" s="36"/>
      <c r="J18" s="36"/>
      <c r="K18" s="36"/>
      <c r="L18" s="36"/>
      <c r="M18" s="36"/>
      <c r="N18" s="36"/>
    </row>
    <row r="19" spans="1:14" ht="24" thickBot="1" x14ac:dyDescent="0.4">
      <c r="A19" s="52" t="s">
        <v>78</v>
      </c>
      <c r="B19" s="52" t="s">
        <v>72</v>
      </c>
      <c r="C19" s="53">
        <v>19</v>
      </c>
      <c r="D19" s="53"/>
      <c r="E19" s="53"/>
      <c r="F19" s="53">
        <v>13</v>
      </c>
      <c r="G19" s="53">
        <v>3</v>
      </c>
      <c r="H19" s="53">
        <v>0</v>
      </c>
      <c r="I19" s="36"/>
      <c r="J19" s="36"/>
      <c r="K19" s="36"/>
      <c r="L19" s="36"/>
      <c r="M19" s="36"/>
      <c r="N19" s="36"/>
    </row>
    <row r="20" spans="1:14" ht="24" thickBot="1" x14ac:dyDescent="0.4">
      <c r="A20" s="52" t="s">
        <v>66</v>
      </c>
      <c r="B20" s="52" t="s">
        <v>3</v>
      </c>
      <c r="C20" s="53">
        <v>19</v>
      </c>
      <c r="D20" s="53"/>
      <c r="E20" s="53"/>
      <c r="F20" s="53">
        <v>13</v>
      </c>
      <c r="G20" s="53">
        <v>1</v>
      </c>
      <c r="H20" s="53">
        <v>8</v>
      </c>
      <c r="I20" s="36"/>
      <c r="J20" s="36"/>
      <c r="K20" s="36"/>
      <c r="L20" s="36"/>
      <c r="M20" s="36"/>
      <c r="N20" s="36"/>
    </row>
    <row r="21" spans="1:14" ht="24" thickBot="1" x14ac:dyDescent="0.4">
      <c r="A21" s="52" t="s">
        <v>50</v>
      </c>
      <c r="B21" s="52" t="s">
        <v>10</v>
      </c>
      <c r="C21" s="53">
        <v>19</v>
      </c>
      <c r="D21" s="53"/>
      <c r="E21" s="53"/>
      <c r="F21" s="53">
        <v>11</v>
      </c>
      <c r="G21" s="53">
        <v>10</v>
      </c>
      <c r="H21" s="53">
        <v>0</v>
      </c>
      <c r="I21" s="36"/>
      <c r="J21" s="36"/>
      <c r="K21" s="36"/>
      <c r="L21" s="36"/>
      <c r="M21" s="36"/>
      <c r="N21" s="36"/>
    </row>
    <row r="22" spans="1:14" ht="24" thickBot="1" x14ac:dyDescent="0.4">
      <c r="A22" s="52" t="s">
        <v>84</v>
      </c>
      <c r="B22" s="52" t="s">
        <v>72</v>
      </c>
      <c r="C22" s="53">
        <v>19</v>
      </c>
      <c r="D22" s="53"/>
      <c r="E22" s="53"/>
      <c r="F22" s="53">
        <v>11</v>
      </c>
      <c r="G22" s="53">
        <v>4</v>
      </c>
      <c r="H22" s="53">
        <v>8</v>
      </c>
      <c r="I22" s="36"/>
      <c r="J22" s="36"/>
      <c r="K22" s="36"/>
      <c r="L22" s="36"/>
      <c r="M22" s="36"/>
      <c r="N22" s="36"/>
    </row>
    <row r="23" spans="1:14" ht="24" thickBot="1" x14ac:dyDescent="0.4">
      <c r="A23" s="52" t="s">
        <v>83</v>
      </c>
      <c r="B23" s="52" t="s">
        <v>35</v>
      </c>
      <c r="C23" s="53">
        <v>19</v>
      </c>
      <c r="D23" s="53"/>
      <c r="E23" s="53"/>
      <c r="F23" s="53">
        <v>10</v>
      </c>
      <c r="G23" s="53">
        <v>12</v>
      </c>
      <c r="H23" s="53">
        <v>0</v>
      </c>
      <c r="I23" s="36"/>
      <c r="J23" s="36"/>
      <c r="K23" s="36"/>
      <c r="L23" s="36"/>
      <c r="M23" s="36"/>
      <c r="N23" s="36"/>
    </row>
    <row r="24" spans="1:14" ht="24" thickBot="1" x14ac:dyDescent="0.4">
      <c r="A24" s="52" t="s">
        <v>80</v>
      </c>
      <c r="B24" s="52" t="s">
        <v>35</v>
      </c>
      <c r="C24" s="53">
        <v>19</v>
      </c>
      <c r="D24" s="53"/>
      <c r="E24" s="53"/>
      <c r="F24" s="53">
        <v>8</v>
      </c>
      <c r="G24" s="53">
        <v>14</v>
      </c>
      <c r="H24" s="53">
        <v>0</v>
      </c>
      <c r="I24" s="36"/>
      <c r="J24" s="36"/>
      <c r="K24" s="36"/>
      <c r="L24" s="36"/>
      <c r="M24" s="36"/>
      <c r="N24" s="36"/>
    </row>
    <row r="25" spans="1:14" ht="24" thickBot="1" x14ac:dyDescent="0.4">
      <c r="A25" s="52" t="s">
        <v>75</v>
      </c>
      <c r="B25" s="52" t="s">
        <v>34</v>
      </c>
      <c r="C25" s="53">
        <v>18</v>
      </c>
      <c r="D25" s="53"/>
      <c r="E25" s="53"/>
      <c r="F25" s="53">
        <v>13</v>
      </c>
      <c r="G25" s="53">
        <v>5</v>
      </c>
      <c r="H25" s="53">
        <v>8</v>
      </c>
      <c r="I25" s="36"/>
      <c r="J25" s="36"/>
      <c r="K25" s="36"/>
      <c r="L25" s="36"/>
      <c r="M25" s="36"/>
      <c r="N25" s="36"/>
    </row>
    <row r="26" spans="1:14" ht="24" thickBot="1" x14ac:dyDescent="0.4">
      <c r="A26" s="52" t="s">
        <v>48</v>
      </c>
      <c r="B26" s="52" t="s">
        <v>10</v>
      </c>
      <c r="C26" s="53">
        <v>18</v>
      </c>
      <c r="D26" s="53"/>
      <c r="E26" s="53"/>
      <c r="F26" s="53">
        <v>12</v>
      </c>
      <c r="G26" s="53">
        <v>11</v>
      </c>
      <c r="H26" s="53">
        <v>0</v>
      </c>
      <c r="I26" s="36"/>
      <c r="J26" s="36"/>
      <c r="K26" s="36"/>
      <c r="L26" s="36"/>
      <c r="M26" s="36"/>
      <c r="N26" s="36"/>
    </row>
    <row r="27" spans="1:14" ht="24" thickBot="1" x14ac:dyDescent="0.4">
      <c r="A27" s="52" t="s">
        <v>58</v>
      </c>
      <c r="B27" s="52" t="s">
        <v>52</v>
      </c>
      <c r="C27" s="53">
        <v>18</v>
      </c>
      <c r="D27" s="53"/>
      <c r="E27" s="53"/>
      <c r="F27" s="53">
        <v>11</v>
      </c>
      <c r="G27" s="53">
        <v>5</v>
      </c>
      <c r="H27" s="53">
        <v>8</v>
      </c>
      <c r="I27" s="36"/>
      <c r="J27" s="36"/>
      <c r="K27" s="36"/>
      <c r="L27" s="36"/>
      <c r="M27" s="36"/>
      <c r="N27" s="36"/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35" zoomScaleNormal="100" workbookViewId="0">
      <selection activeCell="A61" sqref="A61:B62"/>
    </sheetView>
  </sheetViews>
  <sheetFormatPr defaultRowHeight="12.75" x14ac:dyDescent="0.2"/>
  <cols>
    <col min="1" max="1" width="18.7109375" style="37" customWidth="1"/>
    <col min="2" max="2" width="16.5703125" customWidth="1"/>
    <col min="3" max="3" width="9.140625" style="1"/>
    <col min="4" max="6" width="8.5703125" style="1" customWidth="1"/>
  </cols>
  <sheetData>
    <row r="1" spans="1:11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1" x14ac:dyDescent="0.2">
      <c r="A2" s="38" t="s">
        <v>42</v>
      </c>
      <c r="B2" t="s">
        <v>6</v>
      </c>
      <c r="C2" s="40">
        <v>5</v>
      </c>
      <c r="D2" s="45">
        <v>2</v>
      </c>
      <c r="E2" s="27">
        <v>14</v>
      </c>
      <c r="F2" s="27">
        <v>0</v>
      </c>
      <c r="I2">
        <f>D5+D6+D4+D13+D7+D2</f>
        <v>29</v>
      </c>
      <c r="J2">
        <f t="shared" ref="J2:K2" si="0">E5+E6+E4+E13+E7+E2</f>
        <v>38</v>
      </c>
      <c r="K2">
        <f t="shared" si="0"/>
        <v>8</v>
      </c>
    </row>
    <row r="3" spans="1:11" x14ac:dyDescent="0.2">
      <c r="A3" s="38" t="s">
        <v>43</v>
      </c>
      <c r="B3" t="s">
        <v>6</v>
      </c>
      <c r="C3" s="58"/>
      <c r="D3" s="45"/>
      <c r="E3" s="27"/>
      <c r="F3" s="27"/>
    </row>
    <row r="4" spans="1:11" x14ac:dyDescent="0.2">
      <c r="A4" s="38" t="s">
        <v>44</v>
      </c>
      <c r="B4" t="s">
        <v>6</v>
      </c>
      <c r="C4" s="40">
        <v>8</v>
      </c>
      <c r="D4" s="45">
        <v>11</v>
      </c>
      <c r="E4" s="27">
        <v>9</v>
      </c>
      <c r="F4" s="27">
        <v>0</v>
      </c>
    </row>
    <row r="5" spans="1:11" x14ac:dyDescent="0.2">
      <c r="A5" s="38" t="s">
        <v>45</v>
      </c>
      <c r="B5" t="s">
        <v>6</v>
      </c>
      <c r="C5" s="40">
        <v>7</v>
      </c>
      <c r="D5" s="45">
        <v>4</v>
      </c>
      <c r="E5" s="27">
        <v>5</v>
      </c>
      <c r="F5" s="27">
        <v>8</v>
      </c>
    </row>
    <row r="6" spans="1:11" x14ac:dyDescent="0.2">
      <c r="A6" s="38" t="s">
        <v>46</v>
      </c>
      <c r="B6" t="s">
        <v>6</v>
      </c>
      <c r="C6" s="40">
        <v>3</v>
      </c>
      <c r="D6" s="45">
        <v>1</v>
      </c>
      <c r="E6" s="27">
        <v>8</v>
      </c>
      <c r="F6" s="27">
        <v>0</v>
      </c>
    </row>
    <row r="7" spans="1:11" x14ac:dyDescent="0.2">
      <c r="A7" s="38" t="s">
        <v>47</v>
      </c>
      <c r="B7" t="s">
        <v>6</v>
      </c>
      <c r="C7" s="40">
        <v>6</v>
      </c>
      <c r="D7" s="45">
        <v>5</v>
      </c>
      <c r="E7" s="27">
        <v>1</v>
      </c>
      <c r="F7" s="27">
        <v>0</v>
      </c>
      <c r="I7" s="20">
        <f>I2+TRUNC(J2/16)</f>
        <v>31</v>
      </c>
      <c r="J7" s="20">
        <f>J2-(TRUNC(J2/16)*16)+TRUNC(K2/16)</f>
        <v>6</v>
      </c>
      <c r="K7" s="20">
        <f>K2-(TRUNC(K2/16)*16)</f>
        <v>8</v>
      </c>
    </row>
    <row r="8" spans="1:11" x14ac:dyDescent="0.2">
      <c r="A8" s="38" t="s">
        <v>97</v>
      </c>
      <c r="B8" t="s">
        <v>10</v>
      </c>
      <c r="C8" s="58"/>
      <c r="D8" s="45"/>
      <c r="E8" s="27"/>
      <c r="F8" s="27"/>
    </row>
    <row r="9" spans="1:11" x14ac:dyDescent="0.2">
      <c r="A9" s="38" t="s">
        <v>37</v>
      </c>
      <c r="B9" t="s">
        <v>10</v>
      </c>
      <c r="C9" s="40">
        <v>4</v>
      </c>
      <c r="D9" s="45">
        <v>2</v>
      </c>
      <c r="E9" s="27">
        <v>2</v>
      </c>
      <c r="F9" s="27">
        <v>0</v>
      </c>
      <c r="I9">
        <f>D12+D11+D9+D52+D53</f>
        <v>9</v>
      </c>
      <c r="J9">
        <f t="shared" ref="J9:K9" si="1">E12+E11+E9+E52+E53</f>
        <v>33</v>
      </c>
      <c r="K9">
        <f t="shared" si="1"/>
        <v>8</v>
      </c>
    </row>
    <row r="10" spans="1:11" x14ac:dyDescent="0.2">
      <c r="A10" s="38" t="s">
        <v>48</v>
      </c>
      <c r="B10" t="s">
        <v>10</v>
      </c>
      <c r="C10" s="58"/>
      <c r="D10" s="45"/>
      <c r="E10" s="27"/>
      <c r="F10" s="27"/>
    </row>
    <row r="11" spans="1:11" x14ac:dyDescent="0.2">
      <c r="A11" s="38" t="s">
        <v>49</v>
      </c>
      <c r="B11" t="s">
        <v>10</v>
      </c>
      <c r="C11" s="40">
        <v>1</v>
      </c>
      <c r="D11" s="45">
        <v>0</v>
      </c>
      <c r="E11" s="27">
        <v>8</v>
      </c>
      <c r="F11" s="27">
        <v>0</v>
      </c>
    </row>
    <row r="12" spans="1:11" x14ac:dyDescent="0.2">
      <c r="A12" s="38" t="s">
        <v>50</v>
      </c>
      <c r="B12" t="s">
        <v>108</v>
      </c>
      <c r="C12" s="40">
        <v>6</v>
      </c>
      <c r="D12" s="45">
        <v>3</v>
      </c>
      <c r="E12" s="27">
        <v>9</v>
      </c>
      <c r="F12" s="27">
        <v>0</v>
      </c>
    </row>
    <row r="13" spans="1:11" x14ac:dyDescent="0.2">
      <c r="A13" s="38" t="s">
        <v>51</v>
      </c>
      <c r="B13" t="s">
        <v>107</v>
      </c>
      <c r="C13" s="40">
        <v>8</v>
      </c>
      <c r="D13" s="45">
        <v>6</v>
      </c>
      <c r="E13" s="27">
        <v>1</v>
      </c>
      <c r="F13" s="27">
        <v>0</v>
      </c>
    </row>
    <row r="14" spans="1:11" x14ac:dyDescent="0.2">
      <c r="A14" s="38" t="s">
        <v>56</v>
      </c>
      <c r="B14" t="s">
        <v>52</v>
      </c>
      <c r="C14" s="40">
        <v>2</v>
      </c>
      <c r="D14" s="45">
        <v>1</v>
      </c>
      <c r="E14" s="27">
        <v>8</v>
      </c>
      <c r="F14" s="27">
        <v>0</v>
      </c>
      <c r="I14" s="20">
        <f>I9+TRUNC(J9/16)</f>
        <v>11</v>
      </c>
      <c r="J14" s="20">
        <f>J9-(TRUNC(J9/16)*16)+TRUNC(K9/16)</f>
        <v>1</v>
      </c>
      <c r="K14" s="20">
        <f>K9-(TRUNC(K9/16)*16)</f>
        <v>8</v>
      </c>
    </row>
    <row r="15" spans="1:11" x14ac:dyDescent="0.2">
      <c r="A15" s="38" t="s">
        <v>53</v>
      </c>
      <c r="B15" t="s">
        <v>52</v>
      </c>
      <c r="C15" s="40">
        <v>7</v>
      </c>
      <c r="D15" s="45">
        <v>3</v>
      </c>
      <c r="E15" s="27">
        <v>9</v>
      </c>
      <c r="F15" s="27">
        <v>0</v>
      </c>
    </row>
    <row r="16" spans="1:11" x14ac:dyDescent="0.2">
      <c r="A16" s="38" t="s">
        <v>57</v>
      </c>
      <c r="B16" t="s">
        <v>52</v>
      </c>
      <c r="C16" s="40">
        <v>6</v>
      </c>
      <c r="D16" s="45">
        <v>4</v>
      </c>
      <c r="E16" s="27">
        <v>2</v>
      </c>
      <c r="F16" s="27">
        <v>8</v>
      </c>
      <c r="I16">
        <f>D18+D15+D16+D61+D14</f>
        <v>14</v>
      </c>
      <c r="J16">
        <f t="shared" ref="J16:K16" si="2">E18+E15+E16+E61+E14</f>
        <v>35</v>
      </c>
      <c r="K16">
        <f t="shared" si="2"/>
        <v>8</v>
      </c>
    </row>
    <row r="17" spans="1:11" x14ac:dyDescent="0.2">
      <c r="A17" s="38" t="s">
        <v>54</v>
      </c>
      <c r="B17" t="s">
        <v>52</v>
      </c>
      <c r="C17" s="58"/>
      <c r="D17" s="45"/>
      <c r="E17" s="27"/>
      <c r="F17" s="27"/>
      <c r="G17" s="1"/>
    </row>
    <row r="18" spans="1:11" x14ac:dyDescent="0.2">
      <c r="A18" s="38" t="s">
        <v>58</v>
      </c>
      <c r="B18" t="s">
        <v>52</v>
      </c>
      <c r="C18" s="40">
        <v>4</v>
      </c>
      <c r="D18" s="45">
        <v>2</v>
      </c>
      <c r="E18" s="27">
        <v>13</v>
      </c>
      <c r="F18" s="27">
        <v>0</v>
      </c>
    </row>
    <row r="19" spans="1:11" x14ac:dyDescent="0.2">
      <c r="A19" s="38" t="s">
        <v>55</v>
      </c>
      <c r="B19" t="s">
        <v>52</v>
      </c>
      <c r="C19" s="58"/>
      <c r="D19" s="45"/>
      <c r="E19" s="27"/>
      <c r="F19" s="27"/>
    </row>
    <row r="20" spans="1:11" x14ac:dyDescent="0.2">
      <c r="A20" s="38" t="s">
        <v>59</v>
      </c>
      <c r="B20" t="s">
        <v>60</v>
      </c>
      <c r="C20" s="40">
        <v>5</v>
      </c>
      <c r="D20" s="45">
        <v>4</v>
      </c>
      <c r="E20" s="27">
        <v>9</v>
      </c>
      <c r="F20" s="27">
        <v>0</v>
      </c>
    </row>
    <row r="21" spans="1:11" x14ac:dyDescent="0.2">
      <c r="A21" s="38" t="s">
        <v>61</v>
      </c>
      <c r="B21" t="s">
        <v>60</v>
      </c>
      <c r="C21" s="40">
        <v>1</v>
      </c>
      <c r="D21" s="45">
        <v>0</v>
      </c>
      <c r="E21" s="27">
        <v>7</v>
      </c>
      <c r="F21" s="27">
        <v>0</v>
      </c>
      <c r="I21" s="20">
        <f>I16+TRUNC(J16/16)</f>
        <v>16</v>
      </c>
      <c r="J21" s="20">
        <f>J16-(TRUNC(J16/16)*16)+TRUNC(K16/16)</f>
        <v>3</v>
      </c>
      <c r="K21" s="20">
        <f>K16-(TRUNC(K16/16)*16)</f>
        <v>8</v>
      </c>
    </row>
    <row r="22" spans="1:11" x14ac:dyDescent="0.2">
      <c r="A22" s="38" t="s">
        <v>62</v>
      </c>
      <c r="B22" t="s">
        <v>60</v>
      </c>
      <c r="C22" s="58"/>
      <c r="D22" s="45"/>
      <c r="E22" s="27"/>
      <c r="F22" s="27"/>
    </row>
    <row r="23" spans="1:11" x14ac:dyDescent="0.2">
      <c r="A23" s="38" t="s">
        <v>109</v>
      </c>
      <c r="B23" t="s">
        <v>60</v>
      </c>
      <c r="C23" s="40">
        <v>1</v>
      </c>
      <c r="D23" s="45">
        <v>0</v>
      </c>
      <c r="E23" s="27">
        <v>14</v>
      </c>
      <c r="F23" s="27">
        <v>0</v>
      </c>
      <c r="I23">
        <f>D21+D20+D23+D24+D25+D62</f>
        <v>7</v>
      </c>
      <c r="J23">
        <f t="shared" ref="J23:K23" si="3">E21+E20+E23+E24+E25+E62</f>
        <v>62</v>
      </c>
      <c r="K23">
        <f t="shared" si="3"/>
        <v>0</v>
      </c>
    </row>
    <row r="24" spans="1:11" x14ac:dyDescent="0.2">
      <c r="A24" s="38" t="s">
        <v>92</v>
      </c>
      <c r="B24" t="s">
        <v>60</v>
      </c>
      <c r="C24" s="40">
        <v>1</v>
      </c>
      <c r="D24" s="45">
        <v>0</v>
      </c>
      <c r="E24" s="27">
        <v>7</v>
      </c>
      <c r="F24" s="27">
        <v>0</v>
      </c>
    </row>
    <row r="25" spans="1:11" x14ac:dyDescent="0.2">
      <c r="A25" s="38" t="s">
        <v>64</v>
      </c>
      <c r="B25" t="s">
        <v>60</v>
      </c>
      <c r="C25" s="40">
        <v>3</v>
      </c>
      <c r="D25" s="45">
        <v>1</v>
      </c>
      <c r="E25" s="27">
        <v>13</v>
      </c>
      <c r="F25" s="27">
        <v>0</v>
      </c>
    </row>
    <row r="26" spans="1:11" x14ac:dyDescent="0.2">
      <c r="A26" s="38" t="s">
        <v>65</v>
      </c>
      <c r="B26" t="s">
        <v>3</v>
      </c>
      <c r="C26" s="40">
        <v>6</v>
      </c>
      <c r="D26" s="45">
        <v>3</v>
      </c>
      <c r="E26" s="27">
        <v>8</v>
      </c>
      <c r="F26" s="27">
        <v>0</v>
      </c>
    </row>
    <row r="27" spans="1:11" x14ac:dyDescent="0.2">
      <c r="A27" s="38" t="s">
        <v>66</v>
      </c>
      <c r="B27" t="s">
        <v>3</v>
      </c>
      <c r="C27" s="40">
        <v>3</v>
      </c>
      <c r="D27" s="45">
        <v>1</v>
      </c>
      <c r="E27" s="27">
        <v>12</v>
      </c>
      <c r="F27" s="27">
        <v>0</v>
      </c>
    </row>
    <row r="28" spans="1:11" x14ac:dyDescent="0.2">
      <c r="A28" s="38" t="s">
        <v>67</v>
      </c>
      <c r="B28" t="s">
        <v>3</v>
      </c>
      <c r="C28" s="40">
        <v>3</v>
      </c>
      <c r="D28" s="45">
        <v>3</v>
      </c>
      <c r="E28" s="27">
        <v>2</v>
      </c>
      <c r="F28" s="27">
        <v>8</v>
      </c>
      <c r="I28" s="20">
        <f>I23+TRUNC(J23/16)</f>
        <v>10</v>
      </c>
      <c r="J28" s="20">
        <f>J23-(TRUNC(J23/16)*16)+TRUNC(K23/16)</f>
        <v>14</v>
      </c>
      <c r="K28" s="20">
        <f>K23-(TRUNC(K23/16)*16)</f>
        <v>0</v>
      </c>
    </row>
    <row r="29" spans="1:11" x14ac:dyDescent="0.2">
      <c r="A29" s="38" t="s">
        <v>68</v>
      </c>
      <c r="B29" t="s">
        <v>3</v>
      </c>
      <c r="C29" s="40">
        <v>3</v>
      </c>
      <c r="D29" s="45">
        <v>2</v>
      </c>
      <c r="E29" s="27">
        <v>6</v>
      </c>
      <c r="F29" s="27">
        <v>0</v>
      </c>
    </row>
    <row r="30" spans="1:11" x14ac:dyDescent="0.2">
      <c r="A30" s="38" t="s">
        <v>69</v>
      </c>
      <c r="B30" t="s">
        <v>3</v>
      </c>
      <c r="C30" s="40">
        <v>2</v>
      </c>
      <c r="D30" s="45">
        <v>0</v>
      </c>
      <c r="E30" s="27">
        <v>13</v>
      </c>
      <c r="F30" s="27">
        <v>0</v>
      </c>
      <c r="I30">
        <f>D27+D28+D29+D30+D26+D31</f>
        <v>11</v>
      </c>
      <c r="J30">
        <f t="shared" ref="J30:L30" si="4">E27+E28+E29+E30+E26+E31</f>
        <v>44</v>
      </c>
      <c r="K30">
        <f t="shared" si="4"/>
        <v>16</v>
      </c>
    </row>
    <row r="31" spans="1:11" x14ac:dyDescent="0.2">
      <c r="A31" s="38" t="s">
        <v>70</v>
      </c>
      <c r="B31" t="s">
        <v>3</v>
      </c>
      <c r="C31" s="40">
        <v>4</v>
      </c>
      <c r="D31" s="45">
        <v>2</v>
      </c>
      <c r="E31" s="27">
        <v>3</v>
      </c>
      <c r="F31" s="27">
        <v>8</v>
      </c>
    </row>
    <row r="32" spans="1:11" x14ac:dyDescent="0.2">
      <c r="A32" s="38" t="s">
        <v>71</v>
      </c>
      <c r="B32" t="s">
        <v>34</v>
      </c>
      <c r="C32" s="40">
        <v>8</v>
      </c>
      <c r="D32" s="45">
        <v>5</v>
      </c>
      <c r="E32" s="27">
        <v>0</v>
      </c>
      <c r="F32" s="27">
        <v>0</v>
      </c>
    </row>
    <row r="33" spans="1:11" x14ac:dyDescent="0.2">
      <c r="A33" s="38" t="s">
        <v>75</v>
      </c>
      <c r="B33" t="s">
        <v>34</v>
      </c>
      <c r="C33" s="40">
        <v>4</v>
      </c>
      <c r="D33" s="45">
        <v>3</v>
      </c>
      <c r="E33" s="27">
        <v>10</v>
      </c>
      <c r="F33" s="27">
        <v>0</v>
      </c>
    </row>
    <row r="34" spans="1:11" x14ac:dyDescent="0.2">
      <c r="A34" s="38" t="s">
        <v>100</v>
      </c>
      <c r="B34" t="s">
        <v>34</v>
      </c>
      <c r="C34" s="40">
        <v>5</v>
      </c>
      <c r="D34" s="45">
        <v>4</v>
      </c>
      <c r="E34" s="27">
        <v>2</v>
      </c>
      <c r="F34" s="27">
        <v>0</v>
      </c>
    </row>
    <row r="35" spans="1:11" x14ac:dyDescent="0.2">
      <c r="A35" s="38" t="s">
        <v>79</v>
      </c>
      <c r="B35" t="s">
        <v>34</v>
      </c>
      <c r="C35" s="40">
        <v>3</v>
      </c>
      <c r="D35" s="45">
        <v>2</v>
      </c>
      <c r="E35" s="27">
        <v>0</v>
      </c>
      <c r="F35" s="27">
        <v>8</v>
      </c>
      <c r="I35" s="20">
        <f>I30+TRUNC(J30/16)</f>
        <v>13</v>
      </c>
      <c r="J35" s="20">
        <f>J30-(TRUNC(J30/16)*16)+TRUNC(K30/16)</f>
        <v>13</v>
      </c>
      <c r="K35" s="20">
        <f>K30-(TRUNC(K30/16)*16)</f>
        <v>0</v>
      </c>
    </row>
    <row r="36" spans="1:11" x14ac:dyDescent="0.2">
      <c r="A36" s="38" t="s">
        <v>82</v>
      </c>
      <c r="B36" t="s">
        <v>34</v>
      </c>
      <c r="C36" s="40">
        <v>6</v>
      </c>
      <c r="D36" s="45">
        <v>3</v>
      </c>
      <c r="E36" s="27">
        <v>2</v>
      </c>
      <c r="F36" s="27">
        <v>8</v>
      </c>
    </row>
    <row r="37" spans="1:11" x14ac:dyDescent="0.2">
      <c r="A37" s="38" t="s">
        <v>85</v>
      </c>
      <c r="B37" t="s">
        <v>34</v>
      </c>
      <c r="C37" s="40">
        <v>8</v>
      </c>
      <c r="D37" s="45">
        <v>4</v>
      </c>
      <c r="E37" s="27">
        <v>10</v>
      </c>
      <c r="F37" s="27">
        <v>0</v>
      </c>
      <c r="I37">
        <f>SUM(D32:D37)</f>
        <v>21</v>
      </c>
      <c r="J37">
        <f t="shared" ref="J37:K37" si="5">SUM(E32:E37)</f>
        <v>24</v>
      </c>
      <c r="K37">
        <f t="shared" si="5"/>
        <v>16</v>
      </c>
    </row>
    <row r="38" spans="1:11" x14ac:dyDescent="0.2">
      <c r="A38" s="38" t="s">
        <v>102</v>
      </c>
      <c r="B38" t="s">
        <v>35</v>
      </c>
      <c r="C38" s="40">
        <v>5</v>
      </c>
      <c r="D38" s="45">
        <v>2</v>
      </c>
      <c r="E38" s="27">
        <v>10</v>
      </c>
      <c r="F38" s="27">
        <v>8</v>
      </c>
    </row>
    <row r="39" spans="1:11" x14ac:dyDescent="0.2">
      <c r="A39" s="38" t="s">
        <v>76</v>
      </c>
      <c r="B39" t="s">
        <v>35</v>
      </c>
      <c r="C39" s="40">
        <v>5</v>
      </c>
      <c r="D39" s="45">
        <v>3</v>
      </c>
      <c r="E39" s="27">
        <v>8</v>
      </c>
      <c r="F39" s="27">
        <v>8</v>
      </c>
    </row>
    <row r="40" spans="1:11" x14ac:dyDescent="0.2">
      <c r="A40" s="54" t="s">
        <v>121</v>
      </c>
      <c r="B40" t="s">
        <v>35</v>
      </c>
      <c r="C40" s="40">
        <v>8</v>
      </c>
      <c r="D40" s="45">
        <v>5</v>
      </c>
      <c r="E40" s="27">
        <v>10</v>
      </c>
      <c r="F40" s="27">
        <v>0</v>
      </c>
    </row>
    <row r="41" spans="1:11" x14ac:dyDescent="0.2">
      <c r="A41" s="38" t="s">
        <v>110</v>
      </c>
      <c r="B41" t="s">
        <v>35</v>
      </c>
      <c r="C41" s="40">
        <v>7</v>
      </c>
      <c r="D41" s="45">
        <v>4</v>
      </c>
      <c r="E41" s="27">
        <v>3</v>
      </c>
      <c r="F41" s="27">
        <v>0</v>
      </c>
    </row>
    <row r="42" spans="1:11" x14ac:dyDescent="0.2">
      <c r="A42" s="38" t="s">
        <v>83</v>
      </c>
      <c r="B42" t="s">
        <v>35</v>
      </c>
      <c r="C42" s="58"/>
      <c r="D42" s="45"/>
      <c r="E42" s="27"/>
      <c r="F42" s="27"/>
      <c r="I42" s="20">
        <f>I37+TRUNC(J37/16)</f>
        <v>22</v>
      </c>
      <c r="J42" s="20">
        <f>J37-(TRUNC(J37/16)*16)+TRUNC(K37/16)</f>
        <v>9</v>
      </c>
      <c r="K42" s="20">
        <f>K37-(TRUNC(K37/16)*16)</f>
        <v>0</v>
      </c>
    </row>
    <row r="43" spans="1:11" x14ac:dyDescent="0.2">
      <c r="A43" s="38" t="s">
        <v>86</v>
      </c>
      <c r="B43" t="s">
        <v>35</v>
      </c>
      <c r="C43" s="40">
        <v>8</v>
      </c>
      <c r="D43" s="45">
        <v>3</v>
      </c>
      <c r="E43" s="27">
        <v>11</v>
      </c>
      <c r="F43" s="27">
        <v>0</v>
      </c>
    </row>
    <row r="44" spans="1:11" x14ac:dyDescent="0.2">
      <c r="A44" s="38" t="s">
        <v>103</v>
      </c>
      <c r="B44" t="s">
        <v>72</v>
      </c>
      <c r="C44" s="40">
        <v>2</v>
      </c>
      <c r="D44" s="45">
        <v>1</v>
      </c>
      <c r="E44" s="27">
        <v>0</v>
      </c>
      <c r="F44" s="27">
        <v>8</v>
      </c>
      <c r="I44">
        <f>D38+D39+D40+D41+D43+D55</f>
        <v>21</v>
      </c>
      <c r="J44">
        <f t="shared" ref="J44:K44" si="6">E38+E39+E40+E41+E43+E55</f>
        <v>52</v>
      </c>
      <c r="K44">
        <f t="shared" si="6"/>
        <v>16</v>
      </c>
    </row>
    <row r="45" spans="1:11" x14ac:dyDescent="0.2">
      <c r="A45" s="38" t="s">
        <v>104</v>
      </c>
      <c r="B45" t="s">
        <v>72</v>
      </c>
      <c r="C45" s="40">
        <v>2</v>
      </c>
      <c r="D45" s="45">
        <v>1</v>
      </c>
      <c r="E45" s="27">
        <v>4</v>
      </c>
      <c r="F45" s="27">
        <v>0</v>
      </c>
    </row>
    <row r="46" spans="1:11" x14ac:dyDescent="0.2">
      <c r="A46" s="38" t="s">
        <v>105</v>
      </c>
      <c r="B46" t="s">
        <v>72</v>
      </c>
      <c r="C46" s="40">
        <v>7</v>
      </c>
      <c r="D46" s="45">
        <v>5</v>
      </c>
      <c r="E46" s="27">
        <v>4</v>
      </c>
      <c r="F46" s="27">
        <v>0</v>
      </c>
    </row>
    <row r="47" spans="1:11" x14ac:dyDescent="0.2">
      <c r="A47" s="38" t="s">
        <v>81</v>
      </c>
      <c r="B47" t="s">
        <v>72</v>
      </c>
      <c r="C47" s="58"/>
      <c r="D47" s="45"/>
      <c r="E47" s="27"/>
      <c r="F47" s="27"/>
    </row>
    <row r="48" spans="1:11" x14ac:dyDescent="0.2">
      <c r="A48" s="38" t="s">
        <v>84</v>
      </c>
      <c r="B48" t="s">
        <v>72</v>
      </c>
      <c r="C48" s="40">
        <v>4</v>
      </c>
      <c r="D48" s="45">
        <v>2</v>
      </c>
      <c r="E48" s="27">
        <v>3</v>
      </c>
      <c r="F48" s="27">
        <v>0</v>
      </c>
    </row>
    <row r="49" spans="1:11" x14ac:dyDescent="0.2">
      <c r="A49" s="38" t="s">
        <v>87</v>
      </c>
      <c r="B49" t="s">
        <v>72</v>
      </c>
      <c r="C49" s="40">
        <v>2</v>
      </c>
      <c r="D49" s="45">
        <v>1</v>
      </c>
      <c r="E49" s="27">
        <v>3</v>
      </c>
      <c r="F49" s="27">
        <v>8</v>
      </c>
      <c r="I49" s="20">
        <f>I44+TRUNC(J44/16)</f>
        <v>24</v>
      </c>
      <c r="J49" s="20">
        <f>J44-(TRUNC(J44/16)*16)+TRUNC(K44/16)</f>
        <v>5</v>
      </c>
      <c r="K49" s="20">
        <f>K44-(TRUNC(K44/16)*16)</f>
        <v>0</v>
      </c>
    </row>
    <row r="50" spans="1:11" x14ac:dyDescent="0.2">
      <c r="A50" t="s">
        <v>93</v>
      </c>
      <c r="B50" t="s">
        <v>94</v>
      </c>
      <c r="C50" s="58"/>
    </row>
    <row r="51" spans="1:11" x14ac:dyDescent="0.2">
      <c r="A51" t="s">
        <v>95</v>
      </c>
      <c r="B51" t="s">
        <v>10</v>
      </c>
      <c r="C51" s="58"/>
      <c r="I51">
        <f>D45+D46+D48+D49+D44+D56</f>
        <v>13</v>
      </c>
      <c r="J51">
        <f t="shared" ref="J51:K51" si="7">E45+E46+E48+E49+E44+E56</f>
        <v>29</v>
      </c>
      <c r="K51">
        <f t="shared" si="7"/>
        <v>16</v>
      </c>
    </row>
    <row r="52" spans="1:11" x14ac:dyDescent="0.2">
      <c r="A52" t="s">
        <v>96</v>
      </c>
      <c r="B52" t="s">
        <v>10</v>
      </c>
      <c r="C52" s="40">
        <v>5</v>
      </c>
      <c r="D52" s="1">
        <v>2</v>
      </c>
      <c r="E52" s="1">
        <v>7</v>
      </c>
      <c r="F52" s="1">
        <v>0</v>
      </c>
    </row>
    <row r="53" spans="1:11" x14ac:dyDescent="0.2">
      <c r="A53" t="s">
        <v>98</v>
      </c>
      <c r="B53" t="s">
        <v>10</v>
      </c>
      <c r="C53" s="40">
        <v>2</v>
      </c>
      <c r="D53" s="1">
        <v>2</v>
      </c>
      <c r="E53" s="1">
        <v>7</v>
      </c>
      <c r="F53" s="1">
        <v>8</v>
      </c>
    </row>
    <row r="54" spans="1:11" x14ac:dyDescent="0.2">
      <c r="A54" t="s">
        <v>99</v>
      </c>
      <c r="B54" t="s">
        <v>60</v>
      </c>
      <c r="C54" s="58"/>
    </row>
    <row r="55" spans="1:11" x14ac:dyDescent="0.2">
      <c r="A55" t="s">
        <v>101</v>
      </c>
      <c r="B55" t="s">
        <v>35</v>
      </c>
      <c r="C55" s="40">
        <v>8</v>
      </c>
      <c r="D55" s="1">
        <v>4</v>
      </c>
      <c r="E55" s="1">
        <v>10</v>
      </c>
      <c r="F55" s="1">
        <v>0</v>
      </c>
    </row>
    <row r="56" spans="1:11" x14ac:dyDescent="0.2">
      <c r="A56" t="s">
        <v>131</v>
      </c>
      <c r="B56" t="s">
        <v>72</v>
      </c>
      <c r="C56" s="40">
        <v>6</v>
      </c>
      <c r="D56" s="1">
        <v>3</v>
      </c>
      <c r="E56" s="1">
        <v>15</v>
      </c>
      <c r="F56" s="1">
        <v>0</v>
      </c>
      <c r="I56" s="20">
        <f>I51+TRUNC(J51/16)</f>
        <v>14</v>
      </c>
      <c r="J56" s="20">
        <f>J51-(TRUNC(J51/16)*16)+TRUNC(K51/16)</f>
        <v>14</v>
      </c>
      <c r="K56" s="20">
        <f>K51-(TRUNC(K51/16)*16)</f>
        <v>0</v>
      </c>
    </row>
    <row r="57" spans="1:11" x14ac:dyDescent="0.2">
      <c r="A57" t="s">
        <v>115</v>
      </c>
      <c r="B57" t="s">
        <v>52</v>
      </c>
      <c r="C57" s="58"/>
    </row>
    <row r="58" spans="1:11" x14ac:dyDescent="0.2">
      <c r="A58" t="s">
        <v>116</v>
      </c>
      <c r="B58" t="s">
        <v>52</v>
      </c>
      <c r="C58" s="58"/>
    </row>
    <row r="59" spans="1:11" x14ac:dyDescent="0.2">
      <c r="A59" t="s">
        <v>117</v>
      </c>
      <c r="B59" t="s">
        <v>52</v>
      </c>
      <c r="C59" s="58"/>
    </row>
    <row r="60" spans="1:11" x14ac:dyDescent="0.2">
      <c r="A60" t="s">
        <v>118</v>
      </c>
      <c r="B60" t="s">
        <v>119</v>
      </c>
      <c r="C60" s="58"/>
    </row>
    <row r="61" spans="1:11" x14ac:dyDescent="0.2">
      <c r="A61" t="s">
        <v>129</v>
      </c>
      <c r="B61" t="s">
        <v>90</v>
      </c>
      <c r="C61" s="40">
        <v>7</v>
      </c>
      <c r="D61" s="1">
        <v>4</v>
      </c>
      <c r="E61" s="1">
        <v>3</v>
      </c>
      <c r="F61" s="1">
        <v>0</v>
      </c>
    </row>
    <row r="62" spans="1:11" x14ac:dyDescent="0.2">
      <c r="A62" t="s">
        <v>130</v>
      </c>
      <c r="B62" t="s">
        <v>60</v>
      </c>
      <c r="C62" s="40">
        <v>4</v>
      </c>
      <c r="D62" s="1">
        <v>2</v>
      </c>
      <c r="E62" s="1">
        <v>12</v>
      </c>
      <c r="F62" s="1">
        <v>0</v>
      </c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37" workbookViewId="0">
      <selection activeCell="D66" sqref="D66"/>
    </sheetView>
  </sheetViews>
  <sheetFormatPr defaultRowHeight="12.75" x14ac:dyDescent="0.2"/>
  <cols>
    <col min="1" max="1" width="18.7109375" customWidth="1"/>
    <col min="2" max="2" width="17.42578125" customWidth="1"/>
    <col min="3" max="3" width="9.140625" style="1"/>
    <col min="4" max="6" width="8.5703125" style="1" customWidth="1"/>
    <col min="10" max="12" width="9.140625" style="1"/>
  </cols>
  <sheetData>
    <row r="1" spans="1:12" x14ac:dyDescent="0.2">
      <c r="A1" t="s">
        <v>0</v>
      </c>
      <c r="B1" t="s">
        <v>4</v>
      </c>
      <c r="C1" s="1" t="s">
        <v>7</v>
      </c>
      <c r="D1" s="1" t="s">
        <v>8</v>
      </c>
      <c r="E1" s="1" t="s">
        <v>9</v>
      </c>
      <c r="G1" s="1" t="s">
        <v>14</v>
      </c>
      <c r="H1" s="1" t="s">
        <v>15</v>
      </c>
      <c r="J1" s="1" t="s">
        <v>7</v>
      </c>
      <c r="K1" s="1" t="s">
        <v>8</v>
      </c>
      <c r="L1" s="1" t="s">
        <v>9</v>
      </c>
    </row>
    <row r="2" spans="1:12" x14ac:dyDescent="0.2">
      <c r="A2" s="38" t="str">
        <f>'SB1'!A2</f>
        <v>Nigel Russell</v>
      </c>
      <c r="B2" s="38" t="str">
        <f>'SB1'!B2</f>
        <v>Isis A</v>
      </c>
      <c r="C2" s="1">
        <f>'SB1'!D2+Clan!D2+Lech!D2+Rad!D2+Pew!D2</f>
        <v>16</v>
      </c>
      <c r="D2" s="1">
        <f>'SB1'!E2+Clan!E2+Lech!E2+Rad!E2+Pew!E2</f>
        <v>29</v>
      </c>
      <c r="E2" s="1">
        <f>'SB1'!F2+Clan!F2+Lech!F2+Rad!F2+Pew!F2</f>
        <v>0</v>
      </c>
      <c r="G2">
        <f>TRUNC(E2/16)</f>
        <v>0</v>
      </c>
      <c r="H2">
        <f>TRUNC((D2+G2)/16)</f>
        <v>1</v>
      </c>
      <c r="J2" s="1">
        <f>(C2+H2)</f>
        <v>17</v>
      </c>
      <c r="K2" s="1">
        <f>(D2+G2)-(TRUNC((D2+G2)/16)*16)</f>
        <v>13</v>
      </c>
      <c r="L2" s="1">
        <f>E2-(TRUNC(E2/16)*16)</f>
        <v>0</v>
      </c>
    </row>
    <row r="3" spans="1:12" x14ac:dyDescent="0.2">
      <c r="A3" s="38" t="str">
        <f>'SB1'!A3</f>
        <v>John Williams</v>
      </c>
      <c r="B3" s="38" t="str">
        <f>'SB1'!B3</f>
        <v>Isis A</v>
      </c>
      <c r="C3" s="1">
        <f>'SB1'!D3+Clan!D3+Lech!D3+Rad!D3+Pew!D3</f>
        <v>6</v>
      </c>
      <c r="D3" s="1">
        <f>'SB1'!E3+Clan!E3+Lech!E3+Rad!E3+Pew!E3</f>
        <v>26</v>
      </c>
      <c r="E3" s="1">
        <f>'SB1'!F3+Clan!F3+Lech!F3+Rad!F3+Pew!F3</f>
        <v>0</v>
      </c>
      <c r="G3">
        <f t="shared" ref="G3:G37" si="0">TRUNC(E3/16)</f>
        <v>0</v>
      </c>
      <c r="H3">
        <f t="shared" ref="H3:H37" si="1">TRUNC((D3+G3)/16)</f>
        <v>1</v>
      </c>
      <c r="J3" s="1">
        <f t="shared" ref="J3:J37" si="2">(C3+H3)</f>
        <v>7</v>
      </c>
      <c r="K3" s="1">
        <f t="shared" ref="K3:K37" si="3">(D3+G3)-(TRUNC((D3+G3)/16)*16)</f>
        <v>10</v>
      </c>
      <c r="L3" s="1">
        <f t="shared" ref="L3:L37" si="4">E3-(TRUNC(E3/16)*16)</f>
        <v>0</v>
      </c>
    </row>
    <row r="4" spans="1:12" x14ac:dyDescent="0.2">
      <c r="A4" s="38" t="str">
        <f>'SB1'!A4</f>
        <v>Paul Rice</v>
      </c>
      <c r="B4" s="38" t="str">
        <f>'SB1'!B4</f>
        <v>Isis A</v>
      </c>
      <c r="C4" s="1">
        <f>'SB1'!D4+Clan!D4+Lech!D4+Rad!D4+Pew!D4</f>
        <v>24</v>
      </c>
      <c r="D4" s="1">
        <f>'SB1'!E4+Clan!E4+Lech!E4+Rad!E4+Pew!E4</f>
        <v>32</v>
      </c>
      <c r="E4" s="1">
        <f>'SB1'!F4+Clan!F4+Lech!F4+Rad!F4+Pew!F4</f>
        <v>0</v>
      </c>
      <c r="G4">
        <f t="shared" si="0"/>
        <v>0</v>
      </c>
      <c r="H4">
        <f t="shared" si="1"/>
        <v>2</v>
      </c>
      <c r="J4" s="1">
        <f t="shared" si="2"/>
        <v>26</v>
      </c>
      <c r="K4" s="1">
        <f t="shared" si="3"/>
        <v>0</v>
      </c>
      <c r="L4" s="1">
        <f t="shared" si="4"/>
        <v>0</v>
      </c>
    </row>
    <row r="5" spans="1:12" x14ac:dyDescent="0.2">
      <c r="A5" s="38" t="str">
        <f>'SB1'!A5</f>
        <v>Bryan Jackson</v>
      </c>
      <c r="B5" s="38" t="str">
        <f>'SB1'!B5</f>
        <v>Isis A</v>
      </c>
      <c r="C5" s="1">
        <f>'SB1'!D5+Clan!D5+Lech!D5+Rad!D5+Pew!D5</f>
        <v>9</v>
      </c>
      <c r="D5" s="1">
        <f>'SB1'!E5+Clan!E5+Lech!E5+Rad!E5+Pew!E5</f>
        <v>21</v>
      </c>
      <c r="E5" s="1">
        <f>'SB1'!F5+Clan!F5+Lech!F5+Rad!F5+Pew!F5</f>
        <v>8</v>
      </c>
      <c r="G5">
        <f t="shared" si="0"/>
        <v>0</v>
      </c>
      <c r="H5">
        <f t="shared" si="1"/>
        <v>1</v>
      </c>
      <c r="J5" s="1">
        <f t="shared" si="2"/>
        <v>10</v>
      </c>
      <c r="K5" s="1">
        <f t="shared" si="3"/>
        <v>5</v>
      </c>
      <c r="L5" s="1">
        <f t="shared" si="4"/>
        <v>8</v>
      </c>
    </row>
    <row r="6" spans="1:12" x14ac:dyDescent="0.2">
      <c r="A6" s="38" t="str">
        <f>'SB1'!A6</f>
        <v>Peter Gilbert</v>
      </c>
      <c r="B6" s="38" t="str">
        <f>'SB1'!B6</f>
        <v>Isis A</v>
      </c>
      <c r="C6" s="1">
        <f>'SB1'!D6+Clan!D6+Lech!D6+Rad!D6+Pew!D6</f>
        <v>12</v>
      </c>
      <c r="D6" s="1">
        <f>'SB1'!E6+Clan!E6+Lech!E6+Rad!E6+Pew!E6</f>
        <v>33</v>
      </c>
      <c r="E6" s="1">
        <f>'SB1'!F6+Clan!F6+Lech!F6+Rad!F6+Pew!F6</f>
        <v>8</v>
      </c>
      <c r="G6">
        <f t="shared" si="0"/>
        <v>0</v>
      </c>
      <c r="H6">
        <f t="shared" si="1"/>
        <v>2</v>
      </c>
      <c r="J6" s="1">
        <f t="shared" si="2"/>
        <v>14</v>
      </c>
      <c r="K6" s="1">
        <f t="shared" si="3"/>
        <v>1</v>
      </c>
      <c r="L6" s="1">
        <f t="shared" si="4"/>
        <v>8</v>
      </c>
    </row>
    <row r="7" spans="1:12" x14ac:dyDescent="0.2">
      <c r="A7" s="38" t="str">
        <f>'SB1'!A7</f>
        <v>Mick Rozier</v>
      </c>
      <c r="B7" s="38" t="str">
        <f>'SB1'!B7</f>
        <v>Isis A</v>
      </c>
      <c r="C7" s="1">
        <f>'SB1'!D7+Clan!D7+Lech!D7+Rad!D7+Pew!D7</f>
        <v>11</v>
      </c>
      <c r="D7" s="1">
        <f>'SB1'!E7+Clan!E7+Lech!E7+Rad!E7+Pew!E7</f>
        <v>41</v>
      </c>
      <c r="E7" s="1">
        <f>'SB1'!F7+Clan!F7+Lech!F7+Rad!F7+Pew!F7</f>
        <v>8</v>
      </c>
      <c r="G7">
        <f t="shared" si="0"/>
        <v>0</v>
      </c>
      <c r="H7">
        <f t="shared" si="1"/>
        <v>2</v>
      </c>
      <c r="J7" s="1">
        <f t="shared" si="2"/>
        <v>13</v>
      </c>
      <c r="K7" s="1">
        <f t="shared" si="3"/>
        <v>9</v>
      </c>
      <c r="L7" s="1">
        <f t="shared" si="4"/>
        <v>8</v>
      </c>
    </row>
    <row r="8" spans="1:12" x14ac:dyDescent="0.2">
      <c r="A8" s="38" t="str">
        <f>'SB1'!A8</f>
        <v>Rob Waterton</v>
      </c>
      <c r="B8" s="38" t="str">
        <f>'SB1'!B8</f>
        <v>Isis B</v>
      </c>
      <c r="C8" s="1">
        <f>'SB1'!D8+Clan!D8+Lech!D8+Rad!D8+Pew!D8</f>
        <v>13</v>
      </c>
      <c r="D8" s="1">
        <f>'SB1'!E8+Clan!E8+Lech!E8+Rad!E8+Pew!E8</f>
        <v>34</v>
      </c>
      <c r="E8" s="1">
        <f>'SB1'!F8+Clan!F8+Lech!F8+Rad!F8+Pew!F8</f>
        <v>0</v>
      </c>
      <c r="G8">
        <f t="shared" si="0"/>
        <v>0</v>
      </c>
      <c r="H8">
        <f t="shared" si="1"/>
        <v>2</v>
      </c>
      <c r="J8" s="1">
        <f t="shared" si="2"/>
        <v>15</v>
      </c>
      <c r="K8" s="1">
        <f t="shared" si="3"/>
        <v>2</v>
      </c>
      <c r="L8" s="1">
        <f t="shared" si="4"/>
        <v>0</v>
      </c>
    </row>
    <row r="9" spans="1:12" x14ac:dyDescent="0.2">
      <c r="A9" s="38" t="str">
        <f>'SB1'!A9</f>
        <v>Kim Read</v>
      </c>
      <c r="B9" s="38" t="str">
        <f>'SB1'!B9</f>
        <v>Isis B</v>
      </c>
      <c r="C9" s="1">
        <f>'SB1'!D9+Clan!D9+Lech!D9+Rad!D9+Pew!D9</f>
        <v>5</v>
      </c>
      <c r="D9" s="1">
        <f>'SB1'!E9+Clan!E9+Lech!E9+Rad!E9+Pew!E9</f>
        <v>19</v>
      </c>
      <c r="E9" s="1">
        <f>'SB1'!F9+Clan!F9+Lech!F9+Rad!F9+Pew!F9</f>
        <v>0</v>
      </c>
      <c r="G9">
        <f t="shared" si="0"/>
        <v>0</v>
      </c>
      <c r="H9">
        <f t="shared" si="1"/>
        <v>1</v>
      </c>
      <c r="J9" s="1">
        <f t="shared" si="2"/>
        <v>6</v>
      </c>
      <c r="K9" s="1">
        <f t="shared" si="3"/>
        <v>3</v>
      </c>
      <c r="L9" s="1">
        <f t="shared" si="4"/>
        <v>0</v>
      </c>
    </row>
    <row r="10" spans="1:12" x14ac:dyDescent="0.2">
      <c r="A10" s="38" t="str">
        <f>'SB1'!A10</f>
        <v>Fred Parker</v>
      </c>
      <c r="B10" s="38" t="str">
        <f>'SB1'!B10</f>
        <v>Isis B</v>
      </c>
      <c r="C10" s="1">
        <f>'SB1'!D10+Clan!D10+Lech!D10+Rad!D10+Pew!D10</f>
        <v>11</v>
      </c>
      <c r="D10" s="1">
        <f>'SB1'!E10+Clan!E10+Lech!E10+Rad!E10+Pew!E10</f>
        <v>27</v>
      </c>
      <c r="E10" s="1">
        <f>'SB1'!F10+Clan!F10+Lech!F10+Rad!F10+Pew!F10</f>
        <v>0</v>
      </c>
      <c r="G10">
        <f t="shared" si="0"/>
        <v>0</v>
      </c>
      <c r="H10">
        <f t="shared" si="1"/>
        <v>1</v>
      </c>
      <c r="J10" s="1">
        <f t="shared" si="2"/>
        <v>12</v>
      </c>
      <c r="K10" s="1">
        <f t="shared" si="3"/>
        <v>11</v>
      </c>
      <c r="L10" s="1">
        <f t="shared" si="4"/>
        <v>0</v>
      </c>
    </row>
    <row r="11" spans="1:12" x14ac:dyDescent="0.2">
      <c r="A11" s="38" t="s">
        <v>36</v>
      </c>
      <c r="B11" s="38" t="str">
        <f>'SB1'!B11</f>
        <v>Isis B</v>
      </c>
      <c r="C11" s="1">
        <f>'SB1'!D11+Clan!D11+Lech!D11+Rad!D11+Pew!D11</f>
        <v>7</v>
      </c>
      <c r="D11" s="1">
        <f>'SB1'!E11+Clan!E11+Lech!E11+Rad!E11+Pew!E11</f>
        <v>19</v>
      </c>
      <c r="E11" s="1">
        <f>'SB1'!F11+Clan!F11+Lech!F11+Rad!F11+Pew!F11</f>
        <v>8</v>
      </c>
      <c r="G11">
        <f t="shared" si="0"/>
        <v>0</v>
      </c>
      <c r="H11">
        <f t="shared" si="1"/>
        <v>1</v>
      </c>
      <c r="J11" s="1">
        <f t="shared" si="2"/>
        <v>8</v>
      </c>
      <c r="K11" s="1">
        <f t="shared" si="3"/>
        <v>3</v>
      </c>
      <c r="L11" s="1">
        <f t="shared" si="4"/>
        <v>8</v>
      </c>
    </row>
    <row r="12" spans="1:12" x14ac:dyDescent="0.2">
      <c r="A12" s="38" t="s">
        <v>37</v>
      </c>
      <c r="B12" s="38" t="str">
        <f>'SB1'!B12</f>
        <v>Isis B</v>
      </c>
      <c r="C12" s="1">
        <f>'SB1'!D12+Clan!D12+Lech!D12+Rad!D12+Pew!D12</f>
        <v>13</v>
      </c>
      <c r="D12" s="1">
        <f>'SB1'!E12+Clan!E12+Lech!E12+Rad!E12+Pew!E12</f>
        <v>35</v>
      </c>
      <c r="E12" s="1">
        <f>'SB1'!F12+Clan!F12+Lech!F12+Rad!F12+Pew!F12</f>
        <v>0</v>
      </c>
      <c r="G12">
        <f t="shared" si="0"/>
        <v>0</v>
      </c>
      <c r="H12">
        <f t="shared" si="1"/>
        <v>2</v>
      </c>
      <c r="J12" s="1">
        <f t="shared" si="2"/>
        <v>15</v>
      </c>
      <c r="K12" s="1">
        <f t="shared" si="3"/>
        <v>3</v>
      </c>
      <c r="L12" s="1">
        <f t="shared" si="4"/>
        <v>0</v>
      </c>
    </row>
    <row r="13" spans="1:12" x14ac:dyDescent="0.2">
      <c r="A13" s="38" t="s">
        <v>38</v>
      </c>
      <c r="B13" s="38" t="str">
        <f>'SB1'!B13</f>
        <v>Isis B</v>
      </c>
      <c r="C13" s="1">
        <f>'SB1'!D13+Clan!D13+Lech!D13+Rad!D13+Pew!D13</f>
        <v>32</v>
      </c>
      <c r="D13" s="1">
        <f>'SB1'!E13+Clan!E13+Lech!E13+Rad!E13+Pew!E13</f>
        <v>25</v>
      </c>
      <c r="E13" s="1">
        <f>'SB1'!F13+Clan!F13+Lech!F13+Rad!F13+Pew!F13</f>
        <v>8</v>
      </c>
      <c r="G13">
        <f t="shared" si="0"/>
        <v>0</v>
      </c>
      <c r="H13">
        <f t="shared" si="1"/>
        <v>1</v>
      </c>
      <c r="J13" s="1">
        <f t="shared" si="2"/>
        <v>33</v>
      </c>
      <c r="K13" s="1">
        <f t="shared" si="3"/>
        <v>9</v>
      </c>
      <c r="L13" s="1">
        <f t="shared" si="4"/>
        <v>8</v>
      </c>
    </row>
    <row r="14" spans="1:12" x14ac:dyDescent="0.2">
      <c r="A14" s="38" t="str">
        <f>'SB1'!A14</f>
        <v>Alistair Forshaw</v>
      </c>
      <c r="B14" s="38" t="str">
        <f>'SB1'!B14</f>
        <v>Clan/Lech A</v>
      </c>
      <c r="C14" s="1">
        <f>'SB1'!D14+Clan!D14+Lech!D14+Rad!D14+Pew!D14</f>
        <v>13</v>
      </c>
      <c r="D14" s="1">
        <f>'SB1'!E14+Clan!E14+Lech!E14+Rad!E14+Pew!E14</f>
        <v>30</v>
      </c>
      <c r="E14" s="1">
        <f>'SB1'!F14+Clan!F14+Lech!F14+Rad!F14+Pew!F14</f>
        <v>0</v>
      </c>
      <c r="G14">
        <f t="shared" si="0"/>
        <v>0</v>
      </c>
      <c r="H14">
        <f t="shared" si="1"/>
        <v>1</v>
      </c>
      <c r="J14" s="1">
        <f t="shared" si="2"/>
        <v>14</v>
      </c>
      <c r="K14" s="1">
        <f t="shared" si="3"/>
        <v>14</v>
      </c>
      <c r="L14" s="1">
        <f t="shared" si="4"/>
        <v>0</v>
      </c>
    </row>
    <row r="15" spans="1:12" x14ac:dyDescent="0.2">
      <c r="A15" s="38" t="str">
        <f>'SB1'!A15</f>
        <v>Bob Garrett</v>
      </c>
      <c r="B15" s="38" t="str">
        <f>'SB1'!B15</f>
        <v>Clan/Lech A</v>
      </c>
      <c r="C15" s="1">
        <f>'SB1'!D15+Clan!D15+Lech!D15+Rad!D15+Pew!D15</f>
        <v>8</v>
      </c>
      <c r="D15" s="1">
        <f>'SB1'!E15+Clan!E15+Lech!E15+Rad!E15+Pew!E15</f>
        <v>45</v>
      </c>
      <c r="E15" s="1">
        <f>'SB1'!F15+Clan!F15+Lech!F15+Rad!F15+Pew!F15</f>
        <v>8</v>
      </c>
      <c r="G15">
        <f t="shared" si="0"/>
        <v>0</v>
      </c>
      <c r="H15">
        <f t="shared" si="1"/>
        <v>2</v>
      </c>
      <c r="J15" s="1">
        <f t="shared" si="2"/>
        <v>10</v>
      </c>
      <c r="K15" s="1">
        <f t="shared" si="3"/>
        <v>13</v>
      </c>
      <c r="L15" s="1">
        <f t="shared" si="4"/>
        <v>8</v>
      </c>
    </row>
    <row r="16" spans="1:12" x14ac:dyDescent="0.2">
      <c r="A16" s="38" t="str">
        <f>'SB1'!A16</f>
        <v>Doug Forshaw</v>
      </c>
      <c r="B16" s="38" t="str">
        <f>'SB1'!B16</f>
        <v>Clan/Lech A</v>
      </c>
      <c r="C16" s="1">
        <f>'SB1'!D16+Clan!D16+Lech!D16+Rad!D16+Pew!D16</f>
        <v>14</v>
      </c>
      <c r="D16" s="1">
        <f>'SB1'!E16+Clan!E16+Lech!E16+Rad!E16+Pew!E16</f>
        <v>25</v>
      </c>
      <c r="E16" s="1">
        <f>'SB1'!F16+Clan!F16+Lech!F16+Rad!F16+Pew!F16</f>
        <v>16</v>
      </c>
      <c r="G16">
        <f t="shared" si="0"/>
        <v>1</v>
      </c>
      <c r="H16">
        <f t="shared" si="1"/>
        <v>1</v>
      </c>
      <c r="J16" s="1">
        <f t="shared" si="2"/>
        <v>15</v>
      </c>
      <c r="K16" s="1">
        <f t="shared" si="3"/>
        <v>10</v>
      </c>
      <c r="L16" s="1">
        <f t="shared" si="4"/>
        <v>0</v>
      </c>
    </row>
    <row r="17" spans="1:12" x14ac:dyDescent="0.2">
      <c r="A17" s="38" t="str">
        <f>'SB1'!A17</f>
        <v>Tony Leech</v>
      </c>
      <c r="B17" s="38" t="str">
        <f>'SB1'!B17</f>
        <v>Clan/Lech A</v>
      </c>
      <c r="C17" s="1">
        <f>'SB1'!D17+Clan!D17+Lech!D17+Rad!D17+Pew!D17</f>
        <v>6</v>
      </c>
      <c r="D17" s="1">
        <f>'SB1'!E17+Clan!E17+Lech!E17+Rad!E17+Pew!E17</f>
        <v>25</v>
      </c>
      <c r="E17" s="1">
        <f>'SB1'!F17+Clan!F17+Lech!F17+Rad!F17+Pew!F17</f>
        <v>0</v>
      </c>
      <c r="G17">
        <f t="shared" si="0"/>
        <v>0</v>
      </c>
      <c r="H17">
        <f t="shared" si="1"/>
        <v>1</v>
      </c>
      <c r="J17" s="1">
        <f t="shared" si="2"/>
        <v>7</v>
      </c>
      <c r="K17" s="1">
        <f t="shared" si="3"/>
        <v>9</v>
      </c>
      <c r="L17" s="1">
        <f t="shared" si="4"/>
        <v>0</v>
      </c>
    </row>
    <row r="18" spans="1:12" x14ac:dyDescent="0.2">
      <c r="A18" s="38" t="str">
        <f>'SB1'!A18</f>
        <v>BrianCurtis</v>
      </c>
      <c r="B18" s="38" t="str">
        <f>'SB1'!B18</f>
        <v>Clan/Lech A</v>
      </c>
      <c r="C18" s="1">
        <f>'SB1'!D18+Clan!D18+Lech!D18+Rad!D18+Pew!D18</f>
        <v>11</v>
      </c>
      <c r="D18" s="1">
        <f>'SB1'!E18+Clan!E18+Lech!E18+Rad!E18+Pew!E18</f>
        <v>50</v>
      </c>
      <c r="E18" s="1">
        <f>'SB1'!F18+Clan!F18+Lech!F18+Rad!F18+Pew!F18</f>
        <v>8</v>
      </c>
      <c r="G18">
        <f t="shared" si="0"/>
        <v>0</v>
      </c>
      <c r="H18">
        <f t="shared" si="1"/>
        <v>3</v>
      </c>
      <c r="J18" s="1">
        <f t="shared" si="2"/>
        <v>14</v>
      </c>
      <c r="K18" s="1">
        <f t="shared" si="3"/>
        <v>2</v>
      </c>
      <c r="L18" s="1">
        <f t="shared" si="4"/>
        <v>8</v>
      </c>
    </row>
    <row r="19" spans="1:12" x14ac:dyDescent="0.2">
      <c r="A19" s="38" t="str">
        <f>'SB1'!A19</f>
        <v>LeePollard</v>
      </c>
      <c r="B19" s="38" t="str">
        <f>'SB1'!B19</f>
        <v>Clan/Lech A</v>
      </c>
      <c r="C19" s="1">
        <f>'SB1'!D19+Clan!D19+Lech!D19+Rad!D19+Pew!D19</f>
        <v>4</v>
      </c>
      <c r="D19" s="1">
        <f>'SB1'!E19+Clan!E19+Lech!E19+Rad!E19+Pew!E19</f>
        <v>45</v>
      </c>
      <c r="E19" s="1">
        <f>'SB1'!F19+Clan!F19+Lech!F19+Rad!F19+Pew!F19</f>
        <v>8</v>
      </c>
      <c r="G19">
        <f t="shared" si="0"/>
        <v>0</v>
      </c>
      <c r="H19">
        <f t="shared" si="1"/>
        <v>2</v>
      </c>
      <c r="J19" s="1">
        <f t="shared" si="2"/>
        <v>6</v>
      </c>
      <c r="K19" s="1">
        <f t="shared" si="3"/>
        <v>13</v>
      </c>
      <c r="L19" s="1">
        <f t="shared" si="4"/>
        <v>8</v>
      </c>
    </row>
    <row r="20" spans="1:12" x14ac:dyDescent="0.2">
      <c r="A20" s="38" t="str">
        <f>'SB1'!A20</f>
        <v>C Reynolds</v>
      </c>
      <c r="B20" s="38" t="str">
        <f>'SB1'!B20</f>
        <v>Clan/Lech B</v>
      </c>
      <c r="C20" s="1">
        <f>'SB1'!D20+Clan!D20+Lech!D20+Rad!D20+Pew!D20</f>
        <v>6</v>
      </c>
      <c r="D20" s="1">
        <f>'SB1'!E20+Clan!E20+Lech!E20+Rad!E20+Pew!E20</f>
        <v>19</v>
      </c>
      <c r="E20" s="1">
        <f>'SB1'!F20+Clan!F20+Lech!F20+Rad!F20+Pew!F20</f>
        <v>8</v>
      </c>
      <c r="G20">
        <f t="shared" si="0"/>
        <v>0</v>
      </c>
      <c r="H20">
        <f t="shared" si="1"/>
        <v>1</v>
      </c>
      <c r="J20" s="1">
        <f t="shared" si="2"/>
        <v>7</v>
      </c>
      <c r="K20" s="1">
        <f t="shared" si="3"/>
        <v>3</v>
      </c>
      <c r="L20" s="1">
        <f t="shared" si="4"/>
        <v>8</v>
      </c>
    </row>
    <row r="21" spans="1:12" x14ac:dyDescent="0.2">
      <c r="A21" s="38" t="str">
        <f>'SB1'!A21</f>
        <v>Arthur Cook</v>
      </c>
      <c r="B21" s="38" t="str">
        <f>'SB1'!B21</f>
        <v>Clan/Lech B</v>
      </c>
      <c r="C21" s="1">
        <f>'SB1'!D21+Clan!D21+Lech!D21+Rad!D21+Pew!D21</f>
        <v>0</v>
      </c>
      <c r="D21" s="1">
        <f>'SB1'!E21+Clan!E21+Lech!E21+Rad!E21+Pew!E21</f>
        <v>43</v>
      </c>
      <c r="E21" s="1">
        <f>'SB1'!F21+Clan!F21+Lech!F21+Rad!F21+Pew!F21</f>
        <v>8</v>
      </c>
      <c r="G21">
        <f t="shared" si="0"/>
        <v>0</v>
      </c>
      <c r="H21">
        <f t="shared" si="1"/>
        <v>2</v>
      </c>
      <c r="J21" s="1">
        <f t="shared" si="2"/>
        <v>2</v>
      </c>
      <c r="K21" s="1">
        <f t="shared" si="3"/>
        <v>11</v>
      </c>
      <c r="L21" s="1">
        <f t="shared" si="4"/>
        <v>8</v>
      </c>
    </row>
    <row r="22" spans="1:12" x14ac:dyDescent="0.2">
      <c r="A22" s="38" t="str">
        <f>'SB1'!A22</f>
        <v>W Stanton</v>
      </c>
      <c r="B22" s="38" t="str">
        <f>'SB1'!B22</f>
        <v>Clan/Lech B</v>
      </c>
      <c r="C22" s="1">
        <f>'SB1'!D22+Clan!D22+Lech!D22+Rad!D22+Pew!D22</f>
        <v>5</v>
      </c>
      <c r="D22" s="1">
        <f>'SB1'!E22+Clan!E22+Lech!E22+Rad!E22+Pew!E22</f>
        <v>46</v>
      </c>
      <c r="E22" s="1">
        <f>'SB1'!F22+Clan!F22+Lech!F22+Rad!F22+Pew!F22</f>
        <v>8</v>
      </c>
      <c r="G22">
        <f t="shared" si="0"/>
        <v>0</v>
      </c>
      <c r="H22">
        <f t="shared" si="1"/>
        <v>2</v>
      </c>
      <c r="J22" s="1">
        <f t="shared" si="2"/>
        <v>7</v>
      </c>
      <c r="K22" s="1">
        <f t="shared" si="3"/>
        <v>14</v>
      </c>
      <c r="L22" s="1">
        <f t="shared" si="4"/>
        <v>8</v>
      </c>
    </row>
    <row r="23" spans="1:12" x14ac:dyDescent="0.2">
      <c r="A23" s="38" t="str">
        <f>'SB1'!A23</f>
        <v>C Nicolson</v>
      </c>
      <c r="B23" s="38" t="str">
        <f>'SB1'!B23</f>
        <v>Clan/Lech B</v>
      </c>
      <c r="C23" s="1">
        <f>'SB1'!D23+Clan!D23+Lech!D23+Rad!D23+Pew!D23</f>
        <v>10</v>
      </c>
      <c r="D23" s="1">
        <f>'SB1'!E23+Clan!E23+Lech!E23+Rad!E23+Pew!E23</f>
        <v>32</v>
      </c>
      <c r="E23" s="1">
        <f>'SB1'!F23+Clan!F23+Lech!F23+Rad!F23+Pew!F23</f>
        <v>8</v>
      </c>
      <c r="G23">
        <f t="shared" si="0"/>
        <v>0</v>
      </c>
      <c r="H23">
        <f t="shared" si="1"/>
        <v>2</v>
      </c>
      <c r="J23" s="1">
        <f t="shared" si="2"/>
        <v>12</v>
      </c>
      <c r="K23" s="1">
        <f t="shared" si="3"/>
        <v>0</v>
      </c>
      <c r="L23" s="1">
        <f t="shared" si="4"/>
        <v>8</v>
      </c>
    </row>
    <row r="24" spans="1:12" x14ac:dyDescent="0.2">
      <c r="A24" s="38" t="str">
        <f>'SB1'!A24</f>
        <v>R Garrett</v>
      </c>
      <c r="B24" s="38" t="str">
        <f>'SB1'!B24</f>
        <v>Clan/Lech B</v>
      </c>
      <c r="C24" s="1">
        <f>'SB1'!D24+Clan!D24+Lech!D24+Rad!D24+Pew!D24</f>
        <v>0</v>
      </c>
      <c r="D24" s="1">
        <f>'SB1'!E24+Clan!E24+Lech!E24+Rad!E24+Pew!E24</f>
        <v>20</v>
      </c>
      <c r="E24" s="1">
        <f>'SB1'!F24+Clan!F24+Lech!F24+Rad!F24+Pew!F24</f>
        <v>0</v>
      </c>
      <c r="G24">
        <f t="shared" si="0"/>
        <v>0</v>
      </c>
      <c r="H24">
        <f t="shared" si="1"/>
        <v>1</v>
      </c>
      <c r="J24" s="1">
        <f t="shared" si="2"/>
        <v>1</v>
      </c>
      <c r="K24" s="1">
        <f t="shared" si="3"/>
        <v>4</v>
      </c>
      <c r="L24" s="1">
        <f t="shared" si="4"/>
        <v>0</v>
      </c>
    </row>
    <row r="25" spans="1:12" x14ac:dyDescent="0.2">
      <c r="A25" s="38" t="str">
        <f>'SB1'!A25</f>
        <v>Darren Edgell</v>
      </c>
      <c r="B25" s="38" t="str">
        <f>'SB1'!B25</f>
        <v>Clan/Lech B</v>
      </c>
      <c r="C25" s="1">
        <f>'SB1'!D25+Clan!D25+Lech!D25+Rad!D25+Pew!D25</f>
        <v>10</v>
      </c>
      <c r="D25" s="1">
        <f>'SB1'!E25+Clan!E25+Lech!E25+Rad!E25+Pew!E25</f>
        <v>49</v>
      </c>
      <c r="E25" s="1">
        <f>'SB1'!F25+Clan!F25+Lech!F25+Rad!F25+Pew!F25</f>
        <v>16</v>
      </c>
      <c r="G25">
        <f t="shared" si="0"/>
        <v>1</v>
      </c>
      <c r="H25">
        <f t="shared" si="1"/>
        <v>3</v>
      </c>
      <c r="J25" s="1">
        <f t="shared" si="2"/>
        <v>13</v>
      </c>
      <c r="K25" s="1">
        <f t="shared" si="3"/>
        <v>2</v>
      </c>
      <c r="L25" s="1">
        <f t="shared" si="4"/>
        <v>0</v>
      </c>
    </row>
    <row r="26" spans="1:12" x14ac:dyDescent="0.2">
      <c r="A26" s="38" t="str">
        <f>'SB1'!A26</f>
        <v>Brian Ballard</v>
      </c>
      <c r="B26" s="38" t="str">
        <f>'SB1'!B26</f>
        <v>Radcot</v>
      </c>
      <c r="C26" s="1">
        <f>'SB1'!D26+Clan!D26+Lech!D26+Rad!D26+Pew!D26</f>
        <v>18</v>
      </c>
      <c r="D26" s="1">
        <f>'SB1'!E26+Clan!E26+Lech!E26+Rad!E26+Pew!E26</f>
        <v>38</v>
      </c>
      <c r="E26" s="1">
        <f>'SB1'!F26+Clan!F26+Lech!F26+Rad!F26+Pew!F26</f>
        <v>0</v>
      </c>
      <c r="G26">
        <f t="shared" si="0"/>
        <v>0</v>
      </c>
      <c r="H26">
        <f t="shared" si="1"/>
        <v>2</v>
      </c>
      <c r="J26" s="1">
        <f t="shared" si="2"/>
        <v>20</v>
      </c>
      <c r="K26" s="1">
        <f t="shared" si="3"/>
        <v>6</v>
      </c>
      <c r="L26" s="1">
        <f t="shared" si="4"/>
        <v>0</v>
      </c>
    </row>
    <row r="27" spans="1:12" x14ac:dyDescent="0.2">
      <c r="A27" s="38" t="str">
        <f>'SB1'!A27</f>
        <v>Beano French</v>
      </c>
      <c r="B27" s="38" t="str">
        <f>'SB1'!B27</f>
        <v>Radcot</v>
      </c>
      <c r="C27" s="1">
        <f>'SB1'!D27+Clan!D27+Lech!D27+Rad!D27+Pew!D27</f>
        <v>11</v>
      </c>
      <c r="D27" s="1">
        <f>'SB1'!E27+Clan!E27+Lech!E27+Rad!E27+Pew!E27</f>
        <v>61</v>
      </c>
      <c r="E27" s="1">
        <f>'SB1'!F27+Clan!F27+Lech!F27+Rad!F27+Pew!F27</f>
        <v>8</v>
      </c>
      <c r="G27">
        <f t="shared" si="0"/>
        <v>0</v>
      </c>
      <c r="H27">
        <f t="shared" si="1"/>
        <v>3</v>
      </c>
      <c r="J27" s="1">
        <f t="shared" si="2"/>
        <v>14</v>
      </c>
      <c r="K27" s="1">
        <f t="shared" si="3"/>
        <v>13</v>
      </c>
      <c r="L27" s="1">
        <f t="shared" si="4"/>
        <v>8</v>
      </c>
    </row>
    <row r="28" spans="1:12" x14ac:dyDescent="0.2">
      <c r="A28" s="38" t="str">
        <f>'SB1'!A28</f>
        <v>John Swann</v>
      </c>
      <c r="B28" s="38" t="str">
        <f>'SB1'!B28</f>
        <v>Radcot</v>
      </c>
      <c r="C28" s="1">
        <f>'SB1'!D28+Clan!D28+Lech!D28+Rad!D28+Pew!D28</f>
        <v>16</v>
      </c>
      <c r="D28" s="1">
        <f>'SB1'!E28+Clan!E28+Lech!E28+Rad!E28+Pew!E28</f>
        <v>53</v>
      </c>
      <c r="E28" s="1">
        <f>'SB1'!F28+Clan!F28+Lech!F28+Rad!F28+Pew!F28</f>
        <v>16</v>
      </c>
      <c r="G28">
        <f t="shared" si="0"/>
        <v>1</v>
      </c>
      <c r="H28">
        <f t="shared" si="1"/>
        <v>3</v>
      </c>
      <c r="J28" s="1">
        <f t="shared" si="2"/>
        <v>19</v>
      </c>
      <c r="K28" s="1">
        <f t="shared" si="3"/>
        <v>6</v>
      </c>
      <c r="L28" s="1">
        <f t="shared" si="4"/>
        <v>0</v>
      </c>
    </row>
    <row r="29" spans="1:12" x14ac:dyDescent="0.2">
      <c r="A29" s="38" t="str">
        <f>'SB1'!A29</f>
        <v>G Didcot</v>
      </c>
      <c r="B29" s="38" t="str">
        <f>'SB1'!B29</f>
        <v>Radcot</v>
      </c>
      <c r="C29" s="1">
        <f>'SB1'!D29+Clan!D29+Lech!D29+Rad!D29+Pew!D29</f>
        <v>13</v>
      </c>
      <c r="D29" s="1">
        <f>'SB1'!E29+Clan!E29+Lech!E29+Rad!E29+Pew!E29</f>
        <v>28</v>
      </c>
      <c r="E29" s="1">
        <f>'SB1'!F29+Clan!F29+Lech!F29+Rad!F29+Pew!F29</f>
        <v>0</v>
      </c>
      <c r="G29">
        <f t="shared" si="0"/>
        <v>0</v>
      </c>
      <c r="H29">
        <f t="shared" si="1"/>
        <v>1</v>
      </c>
      <c r="J29" s="1">
        <f t="shared" si="2"/>
        <v>14</v>
      </c>
      <c r="K29" s="1">
        <f t="shared" si="3"/>
        <v>12</v>
      </c>
      <c r="L29" s="1">
        <f t="shared" si="4"/>
        <v>0</v>
      </c>
    </row>
    <row r="30" spans="1:12" x14ac:dyDescent="0.2">
      <c r="A30" s="38" t="str">
        <f>'SB1'!A30</f>
        <v>Frank Humphreys</v>
      </c>
      <c r="B30" s="38" t="str">
        <f>'SB1'!B30</f>
        <v>Radcot</v>
      </c>
      <c r="C30" s="1">
        <f>'SB1'!D30+Clan!D30+Lech!D30+Rad!D30+Pew!D30</f>
        <v>12</v>
      </c>
      <c r="D30" s="1">
        <f>'SB1'!E30+Clan!E30+Lech!E30+Rad!E30+Pew!E30</f>
        <v>40</v>
      </c>
      <c r="E30" s="1">
        <f>'SB1'!F30+Clan!F30+Lech!F30+Rad!F30+Pew!F30</f>
        <v>16</v>
      </c>
      <c r="G30">
        <f t="shared" si="0"/>
        <v>1</v>
      </c>
      <c r="H30">
        <f t="shared" si="1"/>
        <v>2</v>
      </c>
      <c r="J30" s="1">
        <f t="shared" si="2"/>
        <v>14</v>
      </c>
      <c r="K30" s="1">
        <f t="shared" si="3"/>
        <v>9</v>
      </c>
      <c r="L30" s="1">
        <f t="shared" si="4"/>
        <v>0</v>
      </c>
    </row>
    <row r="31" spans="1:12" x14ac:dyDescent="0.2">
      <c r="A31" s="38" t="str">
        <f>'SB1'!A31</f>
        <v>Chris Bowen</v>
      </c>
      <c r="B31" s="38" t="str">
        <f>'SB1'!B31</f>
        <v>Radcot</v>
      </c>
      <c r="C31" s="1">
        <f>'SB1'!D31+Clan!D31+Lech!D31+Rad!D31+Pew!D31</f>
        <v>11</v>
      </c>
      <c r="D31" s="1">
        <f>'SB1'!E31+Clan!E31+Lech!E31+Rad!E31+Pew!E31</f>
        <v>34</v>
      </c>
      <c r="E31" s="1">
        <f>'SB1'!F31+Clan!F31+Lech!F31+Rad!F31+Pew!F31</f>
        <v>24</v>
      </c>
      <c r="G31">
        <f t="shared" si="0"/>
        <v>1</v>
      </c>
      <c r="H31">
        <f t="shared" si="1"/>
        <v>2</v>
      </c>
      <c r="J31" s="1">
        <f t="shared" si="2"/>
        <v>13</v>
      </c>
      <c r="K31" s="1">
        <f t="shared" si="3"/>
        <v>3</v>
      </c>
      <c r="L31" s="1">
        <f t="shared" si="4"/>
        <v>8</v>
      </c>
    </row>
    <row r="32" spans="1:12" x14ac:dyDescent="0.2">
      <c r="A32" s="38" t="str">
        <f>'SB1'!A32</f>
        <v>Chris Rushton</v>
      </c>
      <c r="B32" s="38" t="str">
        <f>'SB1'!B32</f>
        <v>Pewsey 1</v>
      </c>
      <c r="C32" s="1">
        <f>'SB1'!D32+Clan!D32+Lech!D32+Rad!D32+Pew!D32</f>
        <v>17</v>
      </c>
      <c r="D32" s="1">
        <f>'SB1'!E32+Clan!E32+Lech!E32+Rad!E32+Pew!E32</f>
        <v>30</v>
      </c>
      <c r="E32" s="1">
        <f>'SB1'!F32+Clan!F32+Lech!F32+Rad!F32+Pew!F32</f>
        <v>8</v>
      </c>
      <c r="G32">
        <f t="shared" si="0"/>
        <v>0</v>
      </c>
      <c r="H32">
        <f t="shared" si="1"/>
        <v>1</v>
      </c>
      <c r="J32" s="1">
        <f t="shared" si="2"/>
        <v>18</v>
      </c>
      <c r="K32" s="1">
        <f t="shared" si="3"/>
        <v>14</v>
      </c>
      <c r="L32" s="1">
        <f t="shared" si="4"/>
        <v>8</v>
      </c>
    </row>
    <row r="33" spans="1:12" x14ac:dyDescent="0.2">
      <c r="A33" s="38" t="str">
        <f>'SB1'!A33</f>
        <v>Ian Spanswick</v>
      </c>
      <c r="B33" s="38" t="str">
        <f>'SB1'!B33</f>
        <v>Pewsey 1</v>
      </c>
      <c r="C33" s="1">
        <f>'SB1'!D33+Clan!D33+Lech!D33+Rad!D33+Pew!D33</f>
        <v>15</v>
      </c>
      <c r="D33" s="1">
        <f>'SB1'!E33+Clan!E33+Lech!E33+Rad!E33+Pew!E33</f>
        <v>31</v>
      </c>
      <c r="E33" s="1">
        <f>'SB1'!F33+Clan!F33+Lech!F33+Rad!F33+Pew!F33</f>
        <v>8</v>
      </c>
      <c r="G33">
        <f t="shared" si="0"/>
        <v>0</v>
      </c>
      <c r="H33">
        <f t="shared" si="1"/>
        <v>1</v>
      </c>
      <c r="J33" s="1">
        <f t="shared" si="2"/>
        <v>16</v>
      </c>
      <c r="K33" s="1">
        <f t="shared" si="3"/>
        <v>15</v>
      </c>
      <c r="L33" s="1">
        <f t="shared" si="4"/>
        <v>8</v>
      </c>
    </row>
    <row r="34" spans="1:12" x14ac:dyDescent="0.2">
      <c r="A34" s="38" t="str">
        <f>'SB1'!A34</f>
        <v>Gary Williams</v>
      </c>
      <c r="B34" s="38" t="str">
        <f>'SB1'!B34</f>
        <v>Pewsey 1</v>
      </c>
      <c r="C34" s="1">
        <f>'SB1'!D34+Clan!D34+Lech!D34+Rad!D34+Pew!D34</f>
        <v>17</v>
      </c>
      <c r="D34" s="1">
        <f>'SB1'!E34+Clan!E34+Lech!E34+Rad!E34+Pew!E34</f>
        <v>17</v>
      </c>
      <c r="E34" s="1">
        <f>'SB1'!F34+Clan!F34+Lech!F34+Rad!F34+Pew!F34</f>
        <v>8</v>
      </c>
      <c r="G34">
        <f t="shared" si="0"/>
        <v>0</v>
      </c>
      <c r="H34">
        <f t="shared" si="1"/>
        <v>1</v>
      </c>
      <c r="J34" s="1">
        <f t="shared" si="2"/>
        <v>18</v>
      </c>
      <c r="K34" s="1">
        <f t="shared" si="3"/>
        <v>1</v>
      </c>
      <c r="L34" s="1">
        <f t="shared" si="4"/>
        <v>8</v>
      </c>
    </row>
    <row r="35" spans="1:12" x14ac:dyDescent="0.2">
      <c r="A35" s="38" t="str">
        <f>'SB1'!A35</f>
        <v>Steve Trevett</v>
      </c>
      <c r="B35" s="38" t="str">
        <f>'SB1'!B35</f>
        <v>Pewsey 1</v>
      </c>
      <c r="C35" s="1">
        <f>'SB1'!D35+Clan!D35+Lech!D35+Rad!D35+Pew!D35</f>
        <v>18</v>
      </c>
      <c r="D35" s="1">
        <f>'SB1'!E35+Clan!E35+Lech!E35+Rad!E35+Pew!E35</f>
        <v>12</v>
      </c>
      <c r="E35" s="1">
        <f>'SB1'!F35+Clan!F35+Lech!F35+Rad!F35+Pew!F35</f>
        <v>8</v>
      </c>
      <c r="G35">
        <f t="shared" si="0"/>
        <v>0</v>
      </c>
      <c r="H35">
        <f t="shared" si="1"/>
        <v>0</v>
      </c>
      <c r="J35" s="1">
        <f t="shared" si="2"/>
        <v>18</v>
      </c>
      <c r="K35" s="1">
        <f t="shared" si="3"/>
        <v>12</v>
      </c>
      <c r="L35" s="1">
        <f t="shared" si="4"/>
        <v>8</v>
      </c>
    </row>
    <row r="36" spans="1:12" x14ac:dyDescent="0.2">
      <c r="A36" s="38" t="str">
        <f>'SB1'!A36</f>
        <v>Kevin Chubb</v>
      </c>
      <c r="B36" s="38" t="str">
        <f>'SB1'!B36</f>
        <v>Pewsey 1</v>
      </c>
      <c r="C36" s="1">
        <f>'SB1'!D36+Clan!D36+Lech!D36+Rad!D36+Pew!D36</f>
        <v>14</v>
      </c>
      <c r="D36" s="1">
        <f>'SB1'!E36+Clan!E36+Lech!E36+Rad!E36+Pew!E36</f>
        <v>31</v>
      </c>
      <c r="E36" s="1">
        <f>'SB1'!F36+Clan!F36+Lech!F36+Rad!F36+Pew!F36</f>
        <v>16</v>
      </c>
      <c r="G36">
        <f t="shared" si="0"/>
        <v>1</v>
      </c>
      <c r="H36">
        <f t="shared" si="1"/>
        <v>2</v>
      </c>
      <c r="J36" s="1">
        <f t="shared" si="2"/>
        <v>16</v>
      </c>
      <c r="K36" s="1">
        <f t="shared" si="3"/>
        <v>0</v>
      </c>
      <c r="L36" s="1">
        <f t="shared" si="4"/>
        <v>0</v>
      </c>
    </row>
    <row r="37" spans="1:12" x14ac:dyDescent="0.2">
      <c r="A37" s="38" t="str">
        <f>'SB1'!A37</f>
        <v>Paul Giddings</v>
      </c>
      <c r="B37" s="38" t="str">
        <f>'SB1'!B37</f>
        <v>Pewsey 1</v>
      </c>
      <c r="C37" s="1">
        <f>'SB1'!D37+Clan!D37+Lech!D37+Rad!D37+Pew!D37</f>
        <v>13</v>
      </c>
      <c r="D37" s="1">
        <f>'SB1'!E37+Clan!E37+Lech!E37+Rad!E37+Pew!E37</f>
        <v>53</v>
      </c>
      <c r="E37" s="1">
        <f>'SB1'!F37+Clan!F37+Lech!F37+Rad!F37+Pew!F37</f>
        <v>0</v>
      </c>
      <c r="G37">
        <f t="shared" si="0"/>
        <v>0</v>
      </c>
      <c r="H37">
        <f t="shared" si="1"/>
        <v>3</v>
      </c>
      <c r="J37" s="1">
        <f t="shared" si="2"/>
        <v>16</v>
      </c>
      <c r="K37" s="1">
        <f t="shared" si="3"/>
        <v>5</v>
      </c>
      <c r="L37" s="1">
        <f t="shared" si="4"/>
        <v>0</v>
      </c>
    </row>
    <row r="38" spans="1:12" x14ac:dyDescent="0.2">
      <c r="A38" s="38" t="str">
        <f>Clan!A38</f>
        <v>Steve Dean</v>
      </c>
      <c r="B38" s="38" t="str">
        <f>Clan!B38</f>
        <v>Pewsey 2</v>
      </c>
      <c r="C38" s="1">
        <f>'SB1'!D38+Clan!D38+Lech!D38+Rad!D38+Pew!D38</f>
        <v>3</v>
      </c>
      <c r="D38" s="1">
        <f>'SB1'!E38+Clan!E38+Lech!E38+Rad!E38+Pew!E38</f>
        <v>52</v>
      </c>
      <c r="E38" s="1">
        <f>'SB1'!F38+Clan!F38+Lech!F38+Rad!F38+Pew!F38</f>
        <v>8</v>
      </c>
      <c r="G38">
        <f t="shared" ref="G38:G43" si="5">TRUNC(E38/16)</f>
        <v>0</v>
      </c>
      <c r="H38">
        <f t="shared" ref="H38:H43" si="6">TRUNC((D38+G38)/16)</f>
        <v>3</v>
      </c>
      <c r="J38" s="1">
        <f t="shared" ref="J38:J43" si="7">(C38+H38)</f>
        <v>6</v>
      </c>
      <c r="K38" s="1">
        <f t="shared" ref="K38:K43" si="8">(D38+G38)-(TRUNC((D38+G38)/16)*16)</f>
        <v>4</v>
      </c>
      <c r="L38" s="1">
        <f t="shared" ref="L38:L43" si="9">E38-(TRUNC(E38/16)*16)</f>
        <v>8</v>
      </c>
    </row>
    <row r="39" spans="1:12" x14ac:dyDescent="0.2">
      <c r="A39" s="38" t="str">
        <f>Clan!A39</f>
        <v>Leo Pocock</v>
      </c>
      <c r="B39" s="38" t="str">
        <f>Clan!B39</f>
        <v>Pewsey 2</v>
      </c>
      <c r="C39" s="1">
        <f>'SB1'!D39+Clan!D39+Lech!D39+Rad!D39+Pew!D39</f>
        <v>8</v>
      </c>
      <c r="D39" s="1">
        <f>'SB1'!E39+Clan!E39+Lech!E39+Rad!E39+Pew!E39</f>
        <v>41</v>
      </c>
      <c r="E39" s="1">
        <f>'SB1'!F39+Clan!F39+Lech!F39+Rad!F39+Pew!F39</f>
        <v>8</v>
      </c>
      <c r="G39">
        <f t="shared" si="5"/>
        <v>0</v>
      </c>
      <c r="H39">
        <f t="shared" si="6"/>
        <v>2</v>
      </c>
      <c r="J39" s="1">
        <f t="shared" si="7"/>
        <v>10</v>
      </c>
      <c r="K39" s="1">
        <f t="shared" si="8"/>
        <v>9</v>
      </c>
      <c r="L39" s="1">
        <f t="shared" si="9"/>
        <v>8</v>
      </c>
    </row>
    <row r="40" spans="1:12" x14ac:dyDescent="0.2">
      <c r="A40" s="38" t="str">
        <f>Clan!A40</f>
        <v>B Shutler</v>
      </c>
      <c r="B40" s="38" t="str">
        <f>Clan!B40</f>
        <v>Pewsey 2</v>
      </c>
      <c r="C40" s="1">
        <f>'SB1'!D40+Clan!D40+Lech!D40+Rad!D40+Pew!D40</f>
        <v>24</v>
      </c>
      <c r="D40" s="1">
        <f>'SB1'!E40+Clan!E40+Lech!E40+Rad!E40+Pew!E40</f>
        <v>31</v>
      </c>
      <c r="E40" s="1">
        <f>'SB1'!F40+Clan!F40+Lech!F40+Rad!F40+Pew!F40</f>
        <v>8</v>
      </c>
      <c r="G40">
        <f t="shared" si="5"/>
        <v>0</v>
      </c>
      <c r="H40">
        <f t="shared" si="6"/>
        <v>1</v>
      </c>
      <c r="J40" s="1">
        <f t="shared" si="7"/>
        <v>25</v>
      </c>
      <c r="K40" s="1">
        <f t="shared" si="8"/>
        <v>15</v>
      </c>
      <c r="L40" s="1">
        <f t="shared" si="9"/>
        <v>8</v>
      </c>
    </row>
    <row r="41" spans="1:12" x14ac:dyDescent="0.2">
      <c r="A41" s="38" t="str">
        <f>Clan!A41</f>
        <v>S Irwin</v>
      </c>
      <c r="B41" s="38" t="str">
        <f>Clan!B41</f>
        <v>Pewsey 2</v>
      </c>
      <c r="C41" s="1">
        <f>'SB1'!D41+Clan!D41+Lech!D41+Rad!D41+Pew!D41</f>
        <v>11</v>
      </c>
      <c r="D41" s="1">
        <f>'SB1'!E41+Clan!E41+Lech!E41+Rad!E41+Pew!E41</f>
        <v>33</v>
      </c>
      <c r="E41" s="1">
        <f>'SB1'!F41+Clan!F41+Lech!F41+Rad!F41+Pew!F41</f>
        <v>0</v>
      </c>
      <c r="G41">
        <f t="shared" si="5"/>
        <v>0</v>
      </c>
      <c r="H41">
        <f t="shared" si="6"/>
        <v>2</v>
      </c>
      <c r="J41" s="1">
        <f t="shared" si="7"/>
        <v>13</v>
      </c>
      <c r="K41" s="1">
        <f t="shared" si="8"/>
        <v>1</v>
      </c>
      <c r="L41" s="1">
        <f t="shared" si="9"/>
        <v>0</v>
      </c>
    </row>
    <row r="42" spans="1:12" x14ac:dyDescent="0.2">
      <c r="A42" s="38" t="str">
        <f>Clan!A42</f>
        <v>Chris Glover</v>
      </c>
      <c r="B42" s="38" t="str">
        <f>Clan!B42</f>
        <v>Pewsey 2</v>
      </c>
      <c r="C42" s="1">
        <f>'SB1'!D42+Clan!D42+Lech!D42+Rad!D42+Pew!D42</f>
        <v>10</v>
      </c>
      <c r="D42" s="1">
        <f>'SB1'!E42+Clan!E42+Lech!E42+Rad!E42+Pew!E42</f>
        <v>12</v>
      </c>
      <c r="E42" s="1">
        <f>'SB1'!F42+Clan!F42+Lech!F42+Rad!F42+Pew!F42</f>
        <v>0</v>
      </c>
      <c r="G42">
        <f t="shared" si="5"/>
        <v>0</v>
      </c>
      <c r="H42">
        <f t="shared" si="6"/>
        <v>0</v>
      </c>
      <c r="J42" s="1">
        <f t="shared" si="7"/>
        <v>10</v>
      </c>
      <c r="K42" s="1">
        <f t="shared" si="8"/>
        <v>12</v>
      </c>
      <c r="L42" s="1">
        <f t="shared" si="9"/>
        <v>0</v>
      </c>
    </row>
    <row r="43" spans="1:12" x14ac:dyDescent="0.2">
      <c r="A43" s="38" t="str">
        <f>Clan!A43</f>
        <v>Danny Jones</v>
      </c>
      <c r="B43" s="38" t="str">
        <f>Clan!B43</f>
        <v>Pewsey 2</v>
      </c>
      <c r="C43" s="1">
        <f>'SB1'!D43+Clan!D43+Lech!D43+Rad!D43+Pew!D43</f>
        <v>22</v>
      </c>
      <c r="D43" s="1">
        <f>'SB1'!E43+Clan!E43+Lech!E43+Rad!E43+Pew!E43</f>
        <v>40</v>
      </c>
      <c r="E43" s="1">
        <f>'SB1'!F43+Clan!F43+Lech!F43+Rad!F43+Pew!F43</f>
        <v>8</v>
      </c>
      <c r="G43">
        <f t="shared" si="5"/>
        <v>0</v>
      </c>
      <c r="H43">
        <f t="shared" si="6"/>
        <v>2</v>
      </c>
      <c r="J43" s="1">
        <f t="shared" si="7"/>
        <v>24</v>
      </c>
      <c r="K43" s="1">
        <f t="shared" si="8"/>
        <v>8</v>
      </c>
      <c r="L43" s="1">
        <f t="shared" si="9"/>
        <v>8</v>
      </c>
    </row>
    <row r="44" spans="1:12" x14ac:dyDescent="0.2">
      <c r="A44" s="38" t="str">
        <f>Clan!A44</f>
        <v>Cas Short</v>
      </c>
      <c r="B44" s="38" t="str">
        <f>Clan!B44</f>
        <v>Pewsey 3</v>
      </c>
      <c r="C44" s="1">
        <f>'SB1'!D44+Clan!D44+Lech!D44+Rad!D44+Pew!D44</f>
        <v>3</v>
      </c>
      <c r="D44" s="1">
        <f>'SB1'!E44+Clan!E44+Lech!E44+Rad!E44+Pew!E44</f>
        <v>27</v>
      </c>
      <c r="E44" s="1">
        <f>'SB1'!F44+Clan!F44+Lech!F44+Rad!F44+Pew!F44</f>
        <v>16</v>
      </c>
      <c r="G44">
        <f t="shared" ref="G44:G49" si="10">TRUNC(E44/16)</f>
        <v>1</v>
      </c>
      <c r="H44">
        <f t="shared" ref="H44:H49" si="11">TRUNC((D44+G44)/16)</f>
        <v>1</v>
      </c>
      <c r="J44" s="1">
        <f t="shared" ref="J44:J49" si="12">(C44+H44)</f>
        <v>4</v>
      </c>
      <c r="K44" s="1">
        <f t="shared" ref="K44:K49" si="13">(D44+G44)-(TRUNC((D44+G44)/16)*16)</f>
        <v>12</v>
      </c>
      <c r="L44" s="1">
        <f t="shared" ref="L44:L49" si="14">E44-(TRUNC(E44/16)*16)</f>
        <v>0</v>
      </c>
    </row>
    <row r="45" spans="1:12" x14ac:dyDescent="0.2">
      <c r="A45" s="38" t="str">
        <f>Clan!A45</f>
        <v>Martin Harris</v>
      </c>
      <c r="B45" s="38" t="str">
        <f>Clan!B45</f>
        <v>Pewsey 3</v>
      </c>
      <c r="C45" s="1">
        <f>'SB1'!D45+Clan!D45+Lech!D45+Rad!D45+Pew!D45</f>
        <v>2</v>
      </c>
      <c r="D45" s="1">
        <f>'SB1'!E45+Clan!E45+Lech!E45+Rad!E45+Pew!E45</f>
        <v>20</v>
      </c>
      <c r="E45" s="1">
        <f>'SB1'!F45+Clan!F45+Lech!F45+Rad!F45+Pew!F45</f>
        <v>0</v>
      </c>
      <c r="G45">
        <f t="shared" si="10"/>
        <v>0</v>
      </c>
      <c r="H45">
        <f t="shared" si="11"/>
        <v>1</v>
      </c>
      <c r="J45" s="1">
        <f t="shared" si="12"/>
        <v>3</v>
      </c>
      <c r="K45" s="1">
        <f t="shared" si="13"/>
        <v>4</v>
      </c>
      <c r="L45" s="1">
        <f t="shared" si="14"/>
        <v>0</v>
      </c>
    </row>
    <row r="46" spans="1:12" x14ac:dyDescent="0.2">
      <c r="A46" s="38" t="str">
        <f>Clan!A46</f>
        <v>Lee Knight</v>
      </c>
      <c r="B46" s="38" t="str">
        <f>Clan!B46</f>
        <v>Pewsey 3</v>
      </c>
      <c r="C46" s="1">
        <f>'SB1'!D46+Clan!D46+Lech!D46+Rad!D46+Pew!D46</f>
        <v>16</v>
      </c>
      <c r="D46" s="1">
        <f>'SB1'!E46+Clan!E46+Lech!E46+Rad!E46+Pew!E46</f>
        <v>39</v>
      </c>
      <c r="E46" s="1">
        <f>'SB1'!F46+Clan!F46+Lech!F46+Rad!F46+Pew!F46</f>
        <v>0</v>
      </c>
      <c r="G46">
        <f t="shared" si="10"/>
        <v>0</v>
      </c>
      <c r="H46">
        <f t="shared" si="11"/>
        <v>2</v>
      </c>
      <c r="J46" s="1">
        <f t="shared" si="12"/>
        <v>18</v>
      </c>
      <c r="K46" s="1">
        <f t="shared" si="13"/>
        <v>7</v>
      </c>
      <c r="L46" s="1">
        <f t="shared" si="14"/>
        <v>0</v>
      </c>
    </row>
    <row r="47" spans="1:12" x14ac:dyDescent="0.2">
      <c r="A47" s="38" t="str">
        <f>Clan!A47</f>
        <v>Mike Marsden</v>
      </c>
      <c r="B47" s="38" t="str">
        <f>Clan!B47</f>
        <v>Pewsey 3</v>
      </c>
      <c r="C47" s="1">
        <f>'SB1'!D47+Clan!D47+Lech!D47+Rad!D47+Pew!D47</f>
        <v>5</v>
      </c>
      <c r="D47" s="1">
        <f>'SB1'!E47+Clan!E47+Lech!E47+Rad!E47+Pew!E47</f>
        <v>6</v>
      </c>
      <c r="E47" s="1">
        <f>'SB1'!F47+Clan!F47+Lech!F47+Rad!F47+Pew!F47</f>
        <v>0</v>
      </c>
      <c r="G47">
        <f t="shared" si="10"/>
        <v>0</v>
      </c>
      <c r="H47">
        <f t="shared" si="11"/>
        <v>0</v>
      </c>
      <c r="J47" s="1">
        <f t="shared" si="12"/>
        <v>5</v>
      </c>
      <c r="K47" s="1">
        <f t="shared" si="13"/>
        <v>6</v>
      </c>
      <c r="L47" s="1">
        <f t="shared" si="14"/>
        <v>0</v>
      </c>
    </row>
    <row r="48" spans="1:12" x14ac:dyDescent="0.2">
      <c r="A48" s="38" t="str">
        <f>Clan!A48</f>
        <v>Simon Burden</v>
      </c>
      <c r="B48" s="38" t="str">
        <f>Clan!B48</f>
        <v>Pewsey 3</v>
      </c>
      <c r="C48" s="1">
        <f>'SB1'!D48+Clan!D48+Lech!D48+Rad!D48+Pew!D48</f>
        <v>11</v>
      </c>
      <c r="D48" s="1">
        <f>'SB1'!E48+Clan!E48+Lech!E48+Rad!E48+Pew!E48</f>
        <v>39</v>
      </c>
      <c r="E48" s="1">
        <f>'SB1'!F48+Clan!F48+Lech!F48+Rad!F48+Pew!F48</f>
        <v>8</v>
      </c>
      <c r="G48">
        <f t="shared" si="10"/>
        <v>0</v>
      </c>
      <c r="H48">
        <f t="shared" si="11"/>
        <v>2</v>
      </c>
      <c r="J48" s="1">
        <f t="shared" si="12"/>
        <v>13</v>
      </c>
      <c r="K48" s="1">
        <f t="shared" si="13"/>
        <v>7</v>
      </c>
      <c r="L48" s="1">
        <f t="shared" si="14"/>
        <v>8</v>
      </c>
    </row>
    <row r="49" spans="1:12" x14ac:dyDescent="0.2">
      <c r="A49" s="38" t="str">
        <f>Clan!A49</f>
        <v>Steve Hiscock</v>
      </c>
      <c r="B49" s="38" t="str">
        <f>Clan!B49</f>
        <v>Pewsey 3</v>
      </c>
      <c r="C49" s="1">
        <f>'SB1'!D49+Clan!D49+Lech!D49+Rad!D49+Pew!D49</f>
        <v>6</v>
      </c>
      <c r="D49" s="1">
        <f>'SB1'!E49+Clan!E49+Lech!E49+Rad!E49+Pew!E49</f>
        <v>30</v>
      </c>
      <c r="E49" s="1">
        <f>'SB1'!F49+Clan!F49+Lech!F49+Rad!F49+Pew!F49</f>
        <v>16</v>
      </c>
      <c r="G49">
        <f t="shared" si="10"/>
        <v>1</v>
      </c>
      <c r="H49">
        <f t="shared" si="11"/>
        <v>1</v>
      </c>
      <c r="J49" s="1">
        <f t="shared" si="12"/>
        <v>7</v>
      </c>
      <c r="K49" s="1">
        <f t="shared" si="13"/>
        <v>15</v>
      </c>
      <c r="L49" s="1">
        <f t="shared" si="14"/>
        <v>0</v>
      </c>
    </row>
    <row r="50" spans="1:12" x14ac:dyDescent="0.2">
      <c r="A50" s="38" t="str">
        <f>Clan!A50</f>
        <v>Trevor Bradley</v>
      </c>
      <c r="B50" s="38" t="str">
        <f>Clan!B50</f>
        <v>IsisA</v>
      </c>
      <c r="C50" s="1">
        <f>'SB1'!D50+Clan!D50+Lech!D50+Rad!D50+Pew!D50</f>
        <v>26</v>
      </c>
      <c r="D50" s="1">
        <f>'SB1'!E50+Clan!E50+Lech!E50+Rad!E50+Pew!E50</f>
        <v>29</v>
      </c>
      <c r="E50" s="1">
        <f>'SB1'!F50+Clan!F50+Lech!F50+Rad!F50+Pew!F50</f>
        <v>0</v>
      </c>
      <c r="G50">
        <f t="shared" ref="G50" si="15">TRUNC(E50/16)</f>
        <v>0</v>
      </c>
      <c r="H50">
        <f t="shared" ref="H50" si="16">TRUNC((D50+G50)/16)</f>
        <v>1</v>
      </c>
      <c r="J50" s="1">
        <f t="shared" ref="J50" si="17">(C50+H50)</f>
        <v>27</v>
      </c>
      <c r="K50" s="1">
        <f t="shared" ref="K50" si="18">(D50+G50)-(TRUNC((D50+G50)/16)*16)</f>
        <v>13</v>
      </c>
      <c r="L50" s="1">
        <f t="shared" ref="L50" si="19">E50-(TRUNC(E50/16)*16)</f>
        <v>0</v>
      </c>
    </row>
    <row r="51" spans="1:12" x14ac:dyDescent="0.2">
      <c r="A51" s="38" t="str">
        <f>Clan!A51</f>
        <v>John Mercahnt</v>
      </c>
      <c r="B51" s="38" t="str">
        <f>Clan!B51</f>
        <v>Isis B</v>
      </c>
      <c r="C51" s="1">
        <f>'SB1'!D51+Clan!D51+Lech!D51+Rad!D51+Pew!D51</f>
        <v>1</v>
      </c>
      <c r="D51" s="1">
        <f>'SB1'!E51+Clan!E51+Lech!E51+Rad!E51+Pew!E51</f>
        <v>12</v>
      </c>
      <c r="E51" s="1">
        <f>'SB1'!F51+Clan!F51+Lech!F51+Rad!F51+Pew!F51</f>
        <v>0</v>
      </c>
      <c r="G51">
        <f t="shared" ref="G51:G56" si="20">TRUNC(E51/16)</f>
        <v>0</v>
      </c>
      <c r="H51">
        <f t="shared" ref="H51:H56" si="21">TRUNC((D51+G51)/16)</f>
        <v>0</v>
      </c>
      <c r="J51" s="1">
        <f t="shared" ref="J51:J56" si="22">(C51+H51)</f>
        <v>1</v>
      </c>
      <c r="K51" s="1">
        <f t="shared" ref="K51:K56" si="23">(D51+G51)-(TRUNC((D51+G51)/16)*16)</f>
        <v>12</v>
      </c>
      <c r="L51" s="1">
        <f t="shared" ref="L51:L56" si="24">E51-(TRUNC(E51/16)*16)</f>
        <v>0</v>
      </c>
    </row>
    <row r="52" spans="1:12" x14ac:dyDescent="0.2">
      <c r="A52" s="38" t="str">
        <f>Clan!A52</f>
        <v>Andy Lock</v>
      </c>
      <c r="B52" s="38" t="str">
        <f>Clan!B52</f>
        <v>Isis B</v>
      </c>
      <c r="C52" s="1">
        <f>'SB1'!D52+Clan!D52+Lech!D52+Rad!D52+Pew!D52</f>
        <v>4</v>
      </c>
      <c r="D52" s="1">
        <f>'SB1'!E52+Clan!E52+Lech!E52+Rad!E52+Pew!E52</f>
        <v>31</v>
      </c>
      <c r="E52" s="1">
        <f>'SB1'!F52+Clan!F52+Lech!F52+Rad!F52+Pew!F52</f>
        <v>8</v>
      </c>
      <c r="G52">
        <f t="shared" si="20"/>
        <v>0</v>
      </c>
      <c r="H52">
        <f t="shared" si="21"/>
        <v>1</v>
      </c>
      <c r="J52" s="1">
        <f t="shared" si="22"/>
        <v>5</v>
      </c>
      <c r="K52" s="1">
        <f t="shared" si="23"/>
        <v>15</v>
      </c>
      <c r="L52" s="1">
        <f t="shared" si="24"/>
        <v>8</v>
      </c>
    </row>
    <row r="53" spans="1:12" x14ac:dyDescent="0.2">
      <c r="A53" s="38" t="str">
        <f>Clan!A53</f>
        <v>Nico Manolis</v>
      </c>
      <c r="B53" s="38" t="str">
        <f>Clan!B53</f>
        <v>Isis B</v>
      </c>
      <c r="C53" s="1">
        <f>'SB1'!D53+Clan!D53+Lech!D53+Rad!D53+Pew!D53</f>
        <v>2</v>
      </c>
      <c r="D53" s="1">
        <f>'SB1'!E53+Clan!E53+Lech!E53+Rad!E53+Pew!E53</f>
        <v>10</v>
      </c>
      <c r="E53" s="1">
        <f>'SB1'!F53+Clan!F53+Lech!F53+Rad!F53+Pew!F53</f>
        <v>8</v>
      </c>
      <c r="G53">
        <f t="shared" si="20"/>
        <v>0</v>
      </c>
      <c r="H53">
        <f t="shared" si="21"/>
        <v>0</v>
      </c>
      <c r="J53" s="1">
        <f t="shared" si="22"/>
        <v>2</v>
      </c>
      <c r="K53" s="1">
        <f t="shared" si="23"/>
        <v>10</v>
      </c>
      <c r="L53" s="1">
        <f t="shared" si="24"/>
        <v>8</v>
      </c>
    </row>
    <row r="54" spans="1:12" x14ac:dyDescent="0.2">
      <c r="A54" s="38" t="str">
        <f>Clan!A54</f>
        <v>Keith Taylor</v>
      </c>
      <c r="B54" s="38" t="str">
        <f>Clan!B54</f>
        <v>Clan/Lech B</v>
      </c>
      <c r="C54" s="1">
        <f>'SB1'!D54+Clan!D54+Lech!D54+Rad!D54+Pew!D54</f>
        <v>2</v>
      </c>
      <c r="D54" s="1">
        <f>'SB1'!E54+Clan!E54+Lech!E54+Rad!E54+Pew!E54</f>
        <v>15</v>
      </c>
      <c r="E54" s="1">
        <f>'SB1'!F54+Clan!F54+Lech!F54+Rad!F54+Pew!F54</f>
        <v>0</v>
      </c>
      <c r="G54">
        <f t="shared" si="20"/>
        <v>0</v>
      </c>
      <c r="H54">
        <f t="shared" si="21"/>
        <v>0</v>
      </c>
      <c r="J54" s="1">
        <f t="shared" si="22"/>
        <v>2</v>
      </c>
      <c r="K54" s="1">
        <f t="shared" si="23"/>
        <v>15</v>
      </c>
      <c r="L54" s="1">
        <f t="shared" si="24"/>
        <v>0</v>
      </c>
    </row>
    <row r="55" spans="1:12" x14ac:dyDescent="0.2">
      <c r="A55" s="38" t="str">
        <f>Clan!A55</f>
        <v>Graham Godwin</v>
      </c>
      <c r="B55" s="38" t="str">
        <f>Clan!B55</f>
        <v>Pewsey 2</v>
      </c>
      <c r="C55" s="1">
        <f>'SB1'!D55+Clan!D55+Lech!D55+Rad!D55+Pew!D55</f>
        <v>21</v>
      </c>
      <c r="D55" s="1">
        <f>'SB1'!E55+Clan!E55+Lech!E55+Rad!E55+Pew!E55</f>
        <v>33</v>
      </c>
      <c r="E55" s="1">
        <f>'SB1'!F55+Clan!F55+Lech!F55+Rad!F55+Pew!F55</f>
        <v>0</v>
      </c>
      <c r="G55">
        <f t="shared" si="20"/>
        <v>0</v>
      </c>
      <c r="H55">
        <f t="shared" si="21"/>
        <v>2</v>
      </c>
      <c r="J55" s="1">
        <f t="shared" si="22"/>
        <v>23</v>
      </c>
      <c r="K55" s="1">
        <f t="shared" si="23"/>
        <v>1</v>
      </c>
      <c r="L55" s="1">
        <f t="shared" si="24"/>
        <v>0</v>
      </c>
    </row>
    <row r="56" spans="1:12" x14ac:dyDescent="0.2">
      <c r="A56" s="38" t="str">
        <f>Clan!A56</f>
        <v>Mark Kay</v>
      </c>
      <c r="B56" s="38" t="str">
        <f>Clan!B56</f>
        <v>Pewsey 3</v>
      </c>
      <c r="C56" s="1">
        <f>'SB1'!D56+Clan!D56+Lech!D56+Rad!D56+Pew!D56</f>
        <v>6</v>
      </c>
      <c r="D56" s="1">
        <f>'SB1'!E56+Clan!E56+Lech!E56+Rad!E56+Pew!E56</f>
        <v>43</v>
      </c>
      <c r="E56" s="1">
        <f>'SB1'!F56+Clan!F56+Lech!F56+Rad!F56+Pew!F56</f>
        <v>0</v>
      </c>
      <c r="G56">
        <f t="shared" si="20"/>
        <v>0</v>
      </c>
      <c r="H56">
        <f t="shared" si="21"/>
        <v>2</v>
      </c>
      <c r="J56" s="1">
        <f t="shared" si="22"/>
        <v>8</v>
      </c>
      <c r="K56" s="1">
        <f t="shared" si="23"/>
        <v>11</v>
      </c>
      <c r="L56" s="1">
        <f t="shared" si="24"/>
        <v>0</v>
      </c>
    </row>
    <row r="57" spans="1:12" x14ac:dyDescent="0.2">
      <c r="A57" t="s">
        <v>115</v>
      </c>
      <c r="B57" t="s">
        <v>52</v>
      </c>
      <c r="C57" s="1">
        <f>'SB1'!D57+Clan!D57+Lech!D57+Rad!D57+Pew!D57</f>
        <v>1</v>
      </c>
      <c r="D57" s="1">
        <f>'SB1'!E57+Clan!E57+Lech!E57+Rad!E57+Pew!E57</f>
        <v>3</v>
      </c>
      <c r="E57" s="1">
        <f>'SB1'!F57+Clan!F57+Lech!F57+Rad!F57+Pew!F57</f>
        <v>0</v>
      </c>
      <c r="G57">
        <f t="shared" ref="G57:G60" si="25">TRUNC(E57/16)</f>
        <v>0</v>
      </c>
      <c r="H57">
        <f t="shared" ref="H57:H60" si="26">TRUNC((D57+G57)/16)</f>
        <v>0</v>
      </c>
      <c r="J57" s="1">
        <f t="shared" ref="J57:J60" si="27">(C57+H57)</f>
        <v>1</v>
      </c>
      <c r="K57" s="1">
        <f t="shared" ref="K57:K60" si="28">(D57+G57)-(TRUNC((D57+G57)/16)*16)</f>
        <v>3</v>
      </c>
      <c r="L57" s="1">
        <f t="shared" ref="L57:L60" si="29">E57-(TRUNC(E57/16)*16)</f>
        <v>0</v>
      </c>
    </row>
    <row r="58" spans="1:12" x14ac:dyDescent="0.2">
      <c r="A58" t="s">
        <v>116</v>
      </c>
      <c r="B58" t="s">
        <v>52</v>
      </c>
      <c r="C58" s="1">
        <f>'SB1'!D58+Clan!D58+Lech!D58+Rad!D58+Pew!D58</f>
        <v>0</v>
      </c>
      <c r="D58" s="1">
        <f>'SB1'!E58+Clan!E58+Lech!E58+Rad!E58+Pew!E58</f>
        <v>9</v>
      </c>
      <c r="E58" s="1">
        <f>'SB1'!F58+Clan!F58+Lech!F58+Rad!F58+Pew!F58</f>
        <v>0</v>
      </c>
      <c r="G58">
        <f t="shared" si="25"/>
        <v>0</v>
      </c>
      <c r="H58">
        <f t="shared" si="26"/>
        <v>0</v>
      </c>
      <c r="J58" s="1">
        <f t="shared" si="27"/>
        <v>0</v>
      </c>
      <c r="K58" s="1">
        <f t="shared" si="28"/>
        <v>9</v>
      </c>
      <c r="L58" s="1">
        <f t="shared" si="29"/>
        <v>0</v>
      </c>
    </row>
    <row r="59" spans="1:12" x14ac:dyDescent="0.2">
      <c r="A59" t="s">
        <v>117</v>
      </c>
      <c r="B59" t="s">
        <v>52</v>
      </c>
      <c r="C59" s="1">
        <f>'SB1'!D59+Clan!D59+Lech!D59+Rad!D59+Pew!D59</f>
        <v>35</v>
      </c>
      <c r="D59" s="1">
        <f>'SB1'!E59+Clan!E59+Lech!E59+Rad!E59+Pew!E59</f>
        <v>0</v>
      </c>
      <c r="E59" s="1">
        <f>'SB1'!F59+Clan!F59+Lech!F59+Rad!F59+Pew!F59</f>
        <v>0</v>
      </c>
      <c r="G59">
        <f t="shared" si="25"/>
        <v>0</v>
      </c>
      <c r="H59">
        <f t="shared" si="26"/>
        <v>0</v>
      </c>
      <c r="J59" s="1">
        <f t="shared" si="27"/>
        <v>35</v>
      </c>
      <c r="K59" s="1">
        <f t="shared" si="28"/>
        <v>0</v>
      </c>
      <c r="L59" s="1">
        <f t="shared" si="29"/>
        <v>0</v>
      </c>
    </row>
    <row r="60" spans="1:12" x14ac:dyDescent="0.2">
      <c r="A60" t="s">
        <v>118</v>
      </c>
      <c r="B60" t="s">
        <v>119</v>
      </c>
      <c r="C60" s="1">
        <f>'SB1'!D60+Clan!D60+Lech!D60+Rad!D60+Pew!D60</f>
        <v>2</v>
      </c>
      <c r="D60" s="1">
        <f>'SB1'!E60+Clan!E60+Lech!E60+Rad!E60+Pew!E60</f>
        <v>14</v>
      </c>
      <c r="E60" s="1">
        <f>'SB1'!F60+Clan!F60+Lech!F60+Rad!F60+Pew!F60</f>
        <v>0</v>
      </c>
      <c r="G60">
        <f t="shared" si="25"/>
        <v>0</v>
      </c>
      <c r="H60">
        <f t="shared" si="26"/>
        <v>0</v>
      </c>
      <c r="J60" s="1">
        <f t="shared" si="27"/>
        <v>2</v>
      </c>
      <c r="K60" s="1">
        <f t="shared" si="28"/>
        <v>14</v>
      </c>
      <c r="L60" s="1">
        <f t="shared" si="29"/>
        <v>0</v>
      </c>
    </row>
    <row r="61" spans="1:12" x14ac:dyDescent="0.2">
      <c r="A61" t="s">
        <v>129</v>
      </c>
      <c r="B61" t="s">
        <v>90</v>
      </c>
      <c r="C61" s="1">
        <f>'SB1'!D61+Clan!D61+Lech!D61+Rad!D61+Pew!D61</f>
        <v>4</v>
      </c>
      <c r="D61" s="1">
        <f>'SB1'!E61+Clan!E61+Lech!E61+Rad!E61+Pew!E61</f>
        <v>3</v>
      </c>
      <c r="E61" s="1">
        <f>'SB1'!F61+Clan!F61+Lech!F61+Rad!F61+Pew!F61</f>
        <v>0</v>
      </c>
      <c r="G61">
        <f t="shared" ref="G61:G62" si="30">TRUNC(E61/16)</f>
        <v>0</v>
      </c>
      <c r="H61">
        <f t="shared" ref="H61:H62" si="31">TRUNC((D61+G61)/16)</f>
        <v>0</v>
      </c>
      <c r="J61" s="1">
        <f t="shared" ref="J61:J62" si="32">(C61+H61)</f>
        <v>4</v>
      </c>
      <c r="K61" s="1">
        <f t="shared" ref="K61:K62" si="33">(D61+G61)-(TRUNC((D61+G61)/16)*16)</f>
        <v>3</v>
      </c>
      <c r="L61" s="1">
        <f t="shared" ref="L61:L62" si="34">E61-(TRUNC(E61/16)*16)</f>
        <v>0</v>
      </c>
    </row>
    <row r="62" spans="1:12" x14ac:dyDescent="0.2">
      <c r="A62" t="s">
        <v>130</v>
      </c>
      <c r="B62" t="s">
        <v>60</v>
      </c>
      <c r="C62" s="1">
        <f>'SB1'!D62+Clan!D62+Lech!D62+Rad!D62+Pew!D62</f>
        <v>2</v>
      </c>
      <c r="D62" s="1">
        <f>'SB1'!E62+Clan!E62+Lech!E62+Rad!E62+Pew!E62</f>
        <v>12</v>
      </c>
      <c r="E62" s="1">
        <f>'SB1'!F62+Clan!F62+Lech!F62+Rad!F62+Pew!F62</f>
        <v>0</v>
      </c>
      <c r="G62">
        <f t="shared" si="30"/>
        <v>0</v>
      </c>
      <c r="H62">
        <f t="shared" si="31"/>
        <v>0</v>
      </c>
      <c r="J62" s="1">
        <f t="shared" si="32"/>
        <v>2</v>
      </c>
      <c r="K62" s="1">
        <f t="shared" si="33"/>
        <v>12</v>
      </c>
      <c r="L62" s="1">
        <f t="shared" si="34"/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G22" sqref="G22"/>
    </sheetView>
  </sheetViews>
  <sheetFormatPr defaultRowHeight="12.75" x14ac:dyDescent="0.2"/>
  <cols>
    <col min="2" max="2" width="15" style="1" customWidth="1"/>
  </cols>
  <sheetData>
    <row r="2" spans="1:8" x14ac:dyDescent="0.2">
      <c r="A2" s="1"/>
      <c r="C2" s="1"/>
      <c r="D2" s="1"/>
      <c r="E2" s="42" t="s">
        <v>15</v>
      </c>
      <c r="F2" s="42" t="s">
        <v>14</v>
      </c>
      <c r="G2" s="43" t="s">
        <v>40</v>
      </c>
    </row>
    <row r="3" spans="1:8" x14ac:dyDescent="0.2">
      <c r="A3" s="5">
        <v>1</v>
      </c>
      <c r="B3" s="5" t="s">
        <v>6</v>
      </c>
      <c r="C3" s="5">
        <v>139</v>
      </c>
      <c r="D3" s="5"/>
      <c r="E3" s="44">
        <v>117</v>
      </c>
      <c r="F3" s="44">
        <v>15</v>
      </c>
      <c r="G3" s="44">
        <v>0</v>
      </c>
    </row>
    <row r="4" spans="1:8" x14ac:dyDescent="0.2">
      <c r="A4" s="5">
        <v>2</v>
      </c>
      <c r="B4" s="5" t="s">
        <v>34</v>
      </c>
      <c r="C4" s="5">
        <v>133</v>
      </c>
      <c r="D4" s="5"/>
      <c r="E4" s="44">
        <v>88</v>
      </c>
      <c r="F4" s="44">
        <v>5</v>
      </c>
      <c r="G4" s="44">
        <v>0</v>
      </c>
    </row>
    <row r="5" spans="1:8" x14ac:dyDescent="0.2">
      <c r="A5" s="5">
        <v>3</v>
      </c>
      <c r="B5" s="5" t="s">
        <v>3</v>
      </c>
      <c r="C5" s="5">
        <v>126</v>
      </c>
      <c r="D5" s="5"/>
      <c r="E5" s="44">
        <v>83</v>
      </c>
      <c r="F5" s="44">
        <v>5</v>
      </c>
      <c r="G5" s="44">
        <v>0</v>
      </c>
    </row>
    <row r="6" spans="1:8" x14ac:dyDescent="0.2">
      <c r="A6" s="5">
        <v>4</v>
      </c>
      <c r="B6" s="7" t="s">
        <v>35</v>
      </c>
      <c r="C6" s="5">
        <v>112</v>
      </c>
      <c r="D6" s="1"/>
      <c r="E6" s="44">
        <v>73</v>
      </c>
      <c r="F6" s="44">
        <v>11</v>
      </c>
      <c r="G6" s="44">
        <v>0</v>
      </c>
    </row>
    <row r="7" spans="1:8" x14ac:dyDescent="0.2">
      <c r="A7" s="5">
        <v>5</v>
      </c>
      <c r="B7" s="5" t="s">
        <v>90</v>
      </c>
      <c r="C7" s="5">
        <v>100</v>
      </c>
      <c r="D7" s="5"/>
      <c r="E7" s="44">
        <v>89</v>
      </c>
      <c r="F7" s="44">
        <v>12</v>
      </c>
      <c r="G7" s="44">
        <v>8</v>
      </c>
    </row>
    <row r="8" spans="1:8" x14ac:dyDescent="0.2">
      <c r="A8" s="5">
        <v>6</v>
      </c>
      <c r="B8" s="5" t="s">
        <v>10</v>
      </c>
      <c r="C8" s="5">
        <v>92</v>
      </c>
      <c r="D8" s="5"/>
      <c r="E8" s="44">
        <v>58</v>
      </c>
      <c r="F8" s="44">
        <v>3</v>
      </c>
      <c r="G8" s="44">
        <v>8</v>
      </c>
    </row>
    <row r="9" spans="1:8" x14ac:dyDescent="0.2">
      <c r="A9" s="5">
        <v>7</v>
      </c>
      <c r="B9" s="5" t="s">
        <v>72</v>
      </c>
      <c r="C9" s="5">
        <v>85</v>
      </c>
      <c r="D9" s="1"/>
      <c r="E9" s="44">
        <v>56</v>
      </c>
      <c r="F9" s="44">
        <v>8</v>
      </c>
      <c r="G9" s="44">
        <v>8</v>
      </c>
    </row>
    <row r="10" spans="1:8" x14ac:dyDescent="0.2">
      <c r="A10" s="5">
        <v>8</v>
      </c>
      <c r="B10" s="7" t="s">
        <v>91</v>
      </c>
      <c r="C10" s="5">
        <v>74</v>
      </c>
      <c r="D10" s="5"/>
      <c r="E10" s="44">
        <v>41</v>
      </c>
      <c r="F10" s="44">
        <v>15</v>
      </c>
      <c r="G10" s="44">
        <v>0</v>
      </c>
    </row>
    <row r="13" spans="1:8" x14ac:dyDescent="0.2">
      <c r="C13" s="5" t="s">
        <v>1</v>
      </c>
      <c r="D13" s="5" t="s">
        <v>111</v>
      </c>
      <c r="E13" s="5" t="s">
        <v>112</v>
      </c>
      <c r="F13" s="5" t="s">
        <v>113</v>
      </c>
      <c r="G13" s="5" t="s">
        <v>114</v>
      </c>
      <c r="H13" s="5" t="s">
        <v>12</v>
      </c>
    </row>
    <row r="14" spans="1:8" x14ac:dyDescent="0.2">
      <c r="B14" s="5" t="s">
        <v>6</v>
      </c>
      <c r="C14">
        <v>8</v>
      </c>
      <c r="D14">
        <v>5</v>
      </c>
      <c r="E14">
        <v>8</v>
      </c>
      <c r="F14">
        <v>7</v>
      </c>
      <c r="G14">
        <v>7</v>
      </c>
      <c r="H14">
        <f>SUM(C14:G14)</f>
        <v>35</v>
      </c>
    </row>
    <row r="15" spans="1:8" x14ac:dyDescent="0.2">
      <c r="B15" s="5" t="s">
        <v>34</v>
      </c>
      <c r="C15">
        <v>7</v>
      </c>
      <c r="D15">
        <v>8</v>
      </c>
      <c r="E15">
        <v>6</v>
      </c>
      <c r="F15">
        <v>6</v>
      </c>
      <c r="G15">
        <v>6</v>
      </c>
      <c r="H15">
        <f t="shared" ref="H15:H21" si="0">SUM(C15:G15)</f>
        <v>33</v>
      </c>
    </row>
    <row r="16" spans="1:8" x14ac:dyDescent="0.2">
      <c r="B16" s="5" t="s">
        <v>3</v>
      </c>
      <c r="C16">
        <v>5</v>
      </c>
      <c r="D16">
        <v>6</v>
      </c>
      <c r="E16">
        <v>7</v>
      </c>
      <c r="F16">
        <v>5</v>
      </c>
      <c r="G16">
        <v>3</v>
      </c>
      <c r="H16">
        <f t="shared" si="0"/>
        <v>26</v>
      </c>
    </row>
    <row r="17" spans="2:8" x14ac:dyDescent="0.2">
      <c r="B17" s="5" t="s">
        <v>90</v>
      </c>
      <c r="C17">
        <v>3</v>
      </c>
      <c r="D17">
        <v>7</v>
      </c>
      <c r="E17">
        <v>4</v>
      </c>
      <c r="F17">
        <v>3</v>
      </c>
      <c r="G17">
        <v>5</v>
      </c>
      <c r="H17">
        <f t="shared" si="0"/>
        <v>22</v>
      </c>
    </row>
    <row r="18" spans="2:8" x14ac:dyDescent="0.2">
      <c r="B18" s="5" t="s">
        <v>35</v>
      </c>
      <c r="C18">
        <v>6</v>
      </c>
      <c r="D18">
        <v>4</v>
      </c>
      <c r="E18">
        <v>2</v>
      </c>
      <c r="F18">
        <v>8</v>
      </c>
      <c r="G18">
        <v>8</v>
      </c>
      <c r="H18">
        <f t="shared" si="0"/>
        <v>28</v>
      </c>
    </row>
    <row r="19" spans="2:8" x14ac:dyDescent="0.2">
      <c r="B19" s="5" t="s">
        <v>72</v>
      </c>
      <c r="C19">
        <v>4</v>
      </c>
      <c r="D19">
        <v>2</v>
      </c>
      <c r="E19">
        <v>3</v>
      </c>
      <c r="F19">
        <v>1</v>
      </c>
      <c r="G19">
        <v>4</v>
      </c>
      <c r="H19">
        <f t="shared" si="0"/>
        <v>14</v>
      </c>
    </row>
    <row r="20" spans="2:8" x14ac:dyDescent="0.2">
      <c r="B20" s="5" t="s">
        <v>10</v>
      </c>
      <c r="C20">
        <v>2</v>
      </c>
      <c r="D20">
        <v>1</v>
      </c>
      <c r="E20">
        <v>5</v>
      </c>
      <c r="F20">
        <v>4</v>
      </c>
      <c r="G20">
        <v>2</v>
      </c>
      <c r="H20">
        <f t="shared" si="0"/>
        <v>14</v>
      </c>
    </row>
    <row r="21" spans="2:8" x14ac:dyDescent="0.2">
      <c r="B21" s="5" t="s">
        <v>91</v>
      </c>
      <c r="C21">
        <v>1</v>
      </c>
      <c r="D21">
        <v>3</v>
      </c>
      <c r="E21">
        <v>1</v>
      </c>
      <c r="F21">
        <v>2</v>
      </c>
      <c r="G21">
        <v>1</v>
      </c>
      <c r="H21">
        <f t="shared" si="0"/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>
      <selection activeCell="B26" sqref="B26:S31"/>
    </sheetView>
  </sheetViews>
  <sheetFormatPr defaultRowHeight="12.75" x14ac:dyDescent="0.2"/>
  <cols>
    <col min="1" max="1" width="8.7109375" customWidth="1"/>
    <col min="2" max="18" width="4" customWidth="1"/>
    <col min="19" max="19" width="4.85546875" customWidth="1"/>
    <col min="20" max="20" width="3.85546875" customWidth="1"/>
  </cols>
  <sheetData>
    <row r="1" spans="1:24" ht="13.5" thickBot="1" x14ac:dyDescent="0.25">
      <c r="B1" s="8" t="s">
        <v>6</v>
      </c>
      <c r="C1" s="8"/>
      <c r="D1" s="8"/>
      <c r="E1" s="8" t="s">
        <v>10</v>
      </c>
      <c r="F1" s="8"/>
      <c r="G1" s="8"/>
      <c r="H1" s="8" t="s">
        <v>3</v>
      </c>
      <c r="K1" s="8" t="s">
        <v>31</v>
      </c>
      <c r="L1" s="8"/>
      <c r="M1" s="8"/>
      <c r="N1" s="8" t="s">
        <v>39</v>
      </c>
      <c r="O1" s="8"/>
      <c r="P1" s="8"/>
      <c r="Q1" s="8" t="s">
        <v>11</v>
      </c>
      <c r="R1" s="8"/>
      <c r="S1" s="8"/>
      <c r="T1" s="8"/>
    </row>
    <row r="2" spans="1:24" ht="13.5" thickBot="1" x14ac:dyDescent="0.25">
      <c r="A2" t="s">
        <v>16</v>
      </c>
      <c r="B2" s="28">
        <f>'SB1'!D2</f>
        <v>5</v>
      </c>
      <c r="C2" s="29">
        <f>'SB1'!E2</f>
        <v>8</v>
      </c>
      <c r="D2" s="30">
        <f>'SB1'!F2</f>
        <v>0</v>
      </c>
      <c r="E2" s="28">
        <f>'SB1'!D8</f>
        <v>2</v>
      </c>
      <c r="F2" s="28">
        <f>'SB1'!E8</f>
        <v>3</v>
      </c>
      <c r="G2" s="28">
        <f>'SB1'!F8</f>
        <v>0</v>
      </c>
      <c r="H2" s="28">
        <f>'SB1'!D14</f>
        <v>4</v>
      </c>
      <c r="I2" s="28">
        <f>'SB1'!E14</f>
        <v>6</v>
      </c>
      <c r="J2" s="28">
        <f>'SB1'!F14</f>
        <v>0</v>
      </c>
      <c r="K2" s="28">
        <f>'SB1'!D20</f>
        <v>1</v>
      </c>
      <c r="L2" s="28">
        <f>'SB1'!E20</f>
        <v>10</v>
      </c>
      <c r="M2" s="28">
        <f>'SB1'!F20</f>
        <v>8</v>
      </c>
      <c r="N2" s="28">
        <f>'SB1'!D26</f>
        <v>3</v>
      </c>
      <c r="O2" s="28">
        <f>'SB1'!E26</f>
        <v>5</v>
      </c>
      <c r="P2" s="28">
        <f>'SB1'!F26</f>
        <v>0</v>
      </c>
      <c r="Q2" s="28">
        <f>'SB1'!D32</f>
        <v>6</v>
      </c>
      <c r="R2" s="28">
        <f>'SB1'!E32</f>
        <v>13</v>
      </c>
      <c r="S2" s="28">
        <f>'SB1'!F32</f>
        <v>0</v>
      </c>
    </row>
    <row r="3" spans="1:24" ht="13.5" thickBot="1" x14ac:dyDescent="0.25">
      <c r="A3" t="s">
        <v>17</v>
      </c>
      <c r="B3" s="28">
        <f>'SB1'!D3</f>
        <v>1</v>
      </c>
      <c r="C3" s="29">
        <f>'SB1'!E3</f>
        <v>6</v>
      </c>
      <c r="D3" s="30">
        <f>'SB1'!F3</f>
        <v>0</v>
      </c>
      <c r="E3" s="28">
        <f>'SB1'!D9</f>
        <v>0</v>
      </c>
      <c r="F3" s="28">
        <f>'SB1'!E9</f>
        <v>2</v>
      </c>
      <c r="G3" s="28">
        <f>'SB1'!F9</f>
        <v>0</v>
      </c>
      <c r="H3" s="28">
        <f>'SB1'!D15</f>
        <v>0</v>
      </c>
      <c r="I3" s="28">
        <f>'SB1'!E15</f>
        <v>15</v>
      </c>
      <c r="J3" s="28">
        <f>'SB1'!F15</f>
        <v>8</v>
      </c>
      <c r="K3" s="28">
        <f>'SB1'!D21</f>
        <v>0</v>
      </c>
      <c r="L3" s="28">
        <f>'SB1'!E21</f>
        <v>4</v>
      </c>
      <c r="M3" s="28">
        <f>'SB1'!F21</f>
        <v>8</v>
      </c>
      <c r="N3" s="28">
        <f>'SB1'!D27</f>
        <v>5</v>
      </c>
      <c r="O3" s="28">
        <f>'SB1'!E27</f>
        <v>14</v>
      </c>
      <c r="P3" s="28">
        <f>'SB1'!F27</f>
        <v>0</v>
      </c>
      <c r="Q3" s="28">
        <f>'SB1'!D33</f>
        <v>5</v>
      </c>
      <c r="R3" s="28">
        <f>'SB1'!E33</f>
        <v>0</v>
      </c>
      <c r="S3" s="28">
        <f>'SB1'!F33</f>
        <v>0</v>
      </c>
      <c r="T3" s="31"/>
      <c r="V3" s="1"/>
      <c r="W3" s="1"/>
      <c r="X3" s="1"/>
    </row>
    <row r="4" spans="1:24" ht="13.5" thickBot="1" x14ac:dyDescent="0.25">
      <c r="A4" t="s">
        <v>18</v>
      </c>
      <c r="B4" s="28">
        <f>'SB1'!D4</f>
        <v>13</v>
      </c>
      <c r="C4" s="29">
        <f>'SB1'!E4</f>
        <v>11</v>
      </c>
      <c r="D4" s="30">
        <f>'SB1'!F4</f>
        <v>0</v>
      </c>
      <c r="E4" s="28">
        <f>'SB1'!D10</f>
        <v>4</v>
      </c>
      <c r="F4" s="28">
        <f>'SB1'!E10</f>
        <v>10</v>
      </c>
      <c r="G4" s="28">
        <f>'SB1'!F10</f>
        <v>0</v>
      </c>
      <c r="H4" s="28">
        <f>'SB1'!D16</f>
        <v>1</v>
      </c>
      <c r="I4" s="28">
        <f>'SB1'!E16</f>
        <v>8</v>
      </c>
      <c r="J4" s="28">
        <f>'SB1'!F16</f>
        <v>8</v>
      </c>
      <c r="K4" s="28">
        <f>'SB1'!D22</f>
        <v>0</v>
      </c>
      <c r="L4" s="28">
        <f>'SB1'!E22</f>
        <v>15</v>
      </c>
      <c r="M4" s="28">
        <f>'SB1'!F22</f>
        <v>0</v>
      </c>
      <c r="N4" s="28">
        <f>'SB1'!D28</f>
        <v>1</v>
      </c>
      <c r="O4" s="28">
        <f>'SB1'!E28</f>
        <v>14</v>
      </c>
      <c r="P4" s="28">
        <f>'SB1'!F28</f>
        <v>0</v>
      </c>
      <c r="Q4" s="28">
        <f>'SB1'!D34</f>
        <v>2</v>
      </c>
      <c r="R4" s="28">
        <f>'SB1'!E34</f>
        <v>7</v>
      </c>
      <c r="S4" s="28">
        <f>'SB1'!F34</f>
        <v>0</v>
      </c>
      <c r="T4" s="31"/>
      <c r="V4" s="1"/>
      <c r="W4" s="1"/>
      <c r="X4" s="1"/>
    </row>
    <row r="5" spans="1:24" ht="13.5" thickBot="1" x14ac:dyDescent="0.25">
      <c r="A5" t="s">
        <v>19</v>
      </c>
      <c r="B5" s="28">
        <f>'SB1'!D5</f>
        <v>1</v>
      </c>
      <c r="C5" s="29">
        <f>'SB1'!E5</f>
        <v>11</v>
      </c>
      <c r="D5" s="30">
        <f>'SB1'!F5</f>
        <v>0</v>
      </c>
      <c r="E5" s="28">
        <f>'SB1'!D11</f>
        <v>0</v>
      </c>
      <c r="F5" s="28">
        <f>'SB1'!E11</f>
        <v>10</v>
      </c>
      <c r="G5" s="28">
        <f>'SB1'!F11</f>
        <v>0</v>
      </c>
      <c r="H5" s="28">
        <f>'SB1'!D17</f>
        <v>0</v>
      </c>
      <c r="I5" s="28">
        <f>'SB1'!E17</f>
        <v>11</v>
      </c>
      <c r="J5" s="28">
        <f>'SB1'!F17</f>
        <v>0</v>
      </c>
      <c r="K5" s="28">
        <f>'SB1'!D23</f>
        <v>0</v>
      </c>
      <c r="L5" s="28">
        <f>'SB1'!E23</f>
        <v>11</v>
      </c>
      <c r="M5" s="28">
        <f>'SB1'!F23</f>
        <v>0</v>
      </c>
      <c r="N5" s="28">
        <f>'SB1'!D29</f>
        <v>3</v>
      </c>
      <c r="O5" s="28">
        <f>'SB1'!E29</f>
        <v>8</v>
      </c>
      <c r="P5" s="28">
        <f>'SB1'!F29</f>
        <v>0</v>
      </c>
      <c r="Q5" s="28">
        <f>'SB1'!D35</f>
        <v>7</v>
      </c>
      <c r="R5" s="28">
        <f>'SB1'!E35</f>
        <v>2</v>
      </c>
      <c r="S5" s="28">
        <f>'SB1'!F35</f>
        <v>0</v>
      </c>
      <c r="T5" s="31"/>
      <c r="V5" s="1"/>
      <c r="W5" s="1"/>
      <c r="X5" s="1"/>
    </row>
    <row r="6" spans="1:24" ht="13.5" thickBot="1" x14ac:dyDescent="0.25">
      <c r="A6" t="s">
        <v>20</v>
      </c>
      <c r="B6" s="28">
        <f>'SB1'!D6</f>
        <v>3</v>
      </c>
      <c r="C6" s="29">
        <f>'SB1'!E6</f>
        <v>11</v>
      </c>
      <c r="D6" s="30">
        <f>'SB1'!F6</f>
        <v>0</v>
      </c>
      <c r="E6" s="28">
        <f>'SB1'!D12</f>
        <v>1</v>
      </c>
      <c r="F6" s="28">
        <f>'SB1'!E12</f>
        <v>9</v>
      </c>
      <c r="G6" s="28">
        <f>'SB1'!F12</f>
        <v>0</v>
      </c>
      <c r="H6" s="28">
        <f>'SB1'!D18</f>
        <v>1</v>
      </c>
      <c r="I6" s="28">
        <f>'SB1'!E18</f>
        <v>3</v>
      </c>
      <c r="J6" s="28">
        <f>'SB1'!F18</f>
        <v>8</v>
      </c>
      <c r="K6" s="28">
        <f>'SB1'!D24</f>
        <v>0</v>
      </c>
      <c r="L6" s="28">
        <f>'SB1'!E24</f>
        <v>0</v>
      </c>
      <c r="M6" s="28">
        <f>'SB1'!F24</f>
        <v>0</v>
      </c>
      <c r="N6" s="28">
        <f>'SB1'!D30</f>
        <v>2</v>
      </c>
      <c r="O6" s="28">
        <f>'SB1'!E30</f>
        <v>6</v>
      </c>
      <c r="P6" s="28">
        <f>'SB1'!F30</f>
        <v>8</v>
      </c>
      <c r="Q6" s="28">
        <f>'SB1'!D36</f>
        <v>2</v>
      </c>
      <c r="R6" s="28">
        <f>'SB1'!E36</f>
        <v>2</v>
      </c>
      <c r="S6" s="28">
        <f>'SB1'!F36</f>
        <v>0</v>
      </c>
      <c r="T6" s="31"/>
      <c r="V6" s="1"/>
      <c r="W6" s="1"/>
      <c r="X6" s="1"/>
    </row>
    <row r="7" spans="1:24" ht="13.5" thickBot="1" x14ac:dyDescent="0.25">
      <c r="A7" t="s">
        <v>21</v>
      </c>
      <c r="B7" s="28">
        <f>'SB1'!D7</f>
        <v>2</v>
      </c>
      <c r="C7" s="29">
        <f>'SB1'!E7</f>
        <v>14</v>
      </c>
      <c r="D7" s="30">
        <f>'SB1'!F7</f>
        <v>0</v>
      </c>
      <c r="E7" s="28">
        <f>'SB1'!D13</f>
        <v>4</v>
      </c>
      <c r="F7" s="28">
        <f>'SB1'!E13</f>
        <v>11</v>
      </c>
      <c r="G7" s="28">
        <f>'SB1'!F13</f>
        <v>8</v>
      </c>
      <c r="H7" s="28">
        <f>'SB1'!D19</f>
        <v>4</v>
      </c>
      <c r="I7" s="28">
        <f>'SB1'!E19</f>
        <v>10</v>
      </c>
      <c r="J7" s="28">
        <f>'SB1'!F19</f>
        <v>0</v>
      </c>
      <c r="K7" s="28">
        <f>'SB1'!D25</f>
        <v>4</v>
      </c>
      <c r="L7" s="28">
        <f>'SB1'!E25</f>
        <v>6</v>
      </c>
      <c r="M7" s="28">
        <f>'SB1'!F25</f>
        <v>8</v>
      </c>
      <c r="N7" s="28">
        <f>'SB1'!D31</f>
        <v>1</v>
      </c>
      <c r="O7" s="28">
        <f>'SB1'!E31</f>
        <v>5</v>
      </c>
      <c r="P7" s="28">
        <f>'SB1'!F31</f>
        <v>8</v>
      </c>
      <c r="Q7" s="28">
        <f>'SB1'!D37</f>
        <v>3</v>
      </c>
      <c r="R7" s="28">
        <f>'SB1'!E37</f>
        <v>15</v>
      </c>
      <c r="S7" s="28">
        <f>'SB1'!F37</f>
        <v>0</v>
      </c>
      <c r="T7" s="31"/>
      <c r="V7" s="1"/>
      <c r="W7" s="1"/>
      <c r="X7" s="1"/>
    </row>
    <row r="8" spans="1:24" ht="13.5" thickBot="1" x14ac:dyDescent="0.25">
      <c r="A8" t="s">
        <v>28</v>
      </c>
      <c r="B8" s="3">
        <f t="shared" ref="B8:S8" si="0">SUM(B2:B7)</f>
        <v>25</v>
      </c>
      <c r="C8" s="3">
        <f t="shared" si="0"/>
        <v>61</v>
      </c>
      <c r="D8" s="3">
        <f t="shared" si="0"/>
        <v>0</v>
      </c>
      <c r="E8" s="3">
        <f t="shared" si="0"/>
        <v>11</v>
      </c>
      <c r="F8" s="3">
        <f t="shared" si="0"/>
        <v>45</v>
      </c>
      <c r="G8" s="3">
        <f t="shared" si="0"/>
        <v>8</v>
      </c>
      <c r="H8" s="3">
        <f t="shared" si="0"/>
        <v>10</v>
      </c>
      <c r="I8" s="3">
        <f t="shared" si="0"/>
        <v>53</v>
      </c>
      <c r="J8" s="3">
        <f t="shared" si="0"/>
        <v>24</v>
      </c>
      <c r="K8" s="3">
        <f t="shared" si="0"/>
        <v>5</v>
      </c>
      <c r="L8" s="3">
        <f t="shared" si="0"/>
        <v>46</v>
      </c>
      <c r="M8" s="3">
        <f t="shared" si="0"/>
        <v>24</v>
      </c>
      <c r="N8" s="3">
        <f t="shared" si="0"/>
        <v>15</v>
      </c>
      <c r="O8" s="3">
        <f t="shared" si="0"/>
        <v>52</v>
      </c>
      <c r="P8" s="3">
        <f t="shared" si="0"/>
        <v>16</v>
      </c>
      <c r="Q8" s="3">
        <f t="shared" si="0"/>
        <v>25</v>
      </c>
      <c r="R8" s="3">
        <f t="shared" si="0"/>
        <v>39</v>
      </c>
      <c r="S8" s="3">
        <f t="shared" si="0"/>
        <v>0</v>
      </c>
      <c r="T8" s="31"/>
      <c r="V8" s="1"/>
      <c r="W8" s="1"/>
      <c r="X8" s="1"/>
    </row>
    <row r="9" spans="1:24" ht="13.5" thickBot="1" x14ac:dyDescent="0.25">
      <c r="A9" t="s">
        <v>29</v>
      </c>
      <c r="B9" s="20">
        <f>B8+TRUNC(C8/16)</f>
        <v>28</v>
      </c>
      <c r="C9" s="20">
        <f>C8-(TRUNC(C8/16)*16)+TRUNC(D8/16)</f>
        <v>13</v>
      </c>
      <c r="D9" s="20">
        <f>D8-(TRUNC(D8/16)*16)</f>
        <v>0</v>
      </c>
      <c r="E9" s="35">
        <f>E8+TRUNC(F8/16)</f>
        <v>13</v>
      </c>
      <c r="F9" s="35">
        <f>F8-(TRUNC(F8/16)*16)+TRUNC(G8/16)</f>
        <v>13</v>
      </c>
      <c r="G9" s="35">
        <f>G8-(TRUNC(G8/16)*16)</f>
        <v>8</v>
      </c>
      <c r="H9" s="20">
        <f>H8+TRUNC(I8/16)</f>
        <v>13</v>
      </c>
      <c r="I9" s="20">
        <f>I8-(TRUNC(I8/16)*16)+TRUNC(J8/16)</f>
        <v>6</v>
      </c>
      <c r="J9" s="20">
        <f>J8-(TRUNC(J8/16)*16)</f>
        <v>8</v>
      </c>
      <c r="K9" s="35">
        <f>K8+TRUNC(L8/16)</f>
        <v>7</v>
      </c>
      <c r="L9" s="35">
        <f>L8-(TRUNC(L8/16)*16)+TRUNC(M8/16)</f>
        <v>15</v>
      </c>
      <c r="M9" s="35">
        <f>M8-(TRUNC(M8/16)*16)</f>
        <v>8</v>
      </c>
      <c r="N9" s="20">
        <f>N8+TRUNC(O8/16)</f>
        <v>18</v>
      </c>
      <c r="O9" s="20">
        <f>O8-(TRUNC(O8/16)*16)+TRUNC(P8/16)</f>
        <v>5</v>
      </c>
      <c r="P9" s="20">
        <f>P8-(TRUNC(P8/16)*16)</f>
        <v>0</v>
      </c>
      <c r="Q9" s="35">
        <f>Q8+TRUNC(R8/16)</f>
        <v>27</v>
      </c>
      <c r="R9" s="35">
        <f>R8-(TRUNC(R8/16)*16)+TRUNC(S8/16)</f>
        <v>7</v>
      </c>
      <c r="S9" s="35">
        <f>S8-(TRUNC(S8/16)*16)</f>
        <v>0</v>
      </c>
      <c r="T9" s="31"/>
    </row>
    <row r="10" spans="1:24" ht="13.5" thickBot="1" x14ac:dyDescent="0.25">
      <c r="A10" t="s">
        <v>16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1"/>
    </row>
    <row r="11" spans="1:24" ht="13.5" thickBot="1" x14ac:dyDescent="0.25">
      <c r="A11" t="s">
        <v>17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1"/>
    </row>
    <row r="12" spans="1:24" ht="13.5" thickBot="1" x14ac:dyDescent="0.25">
      <c r="A12" t="s">
        <v>18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31"/>
    </row>
    <row r="13" spans="1:24" ht="13.5" thickBot="1" x14ac:dyDescent="0.25">
      <c r="A13" t="s">
        <v>19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31"/>
    </row>
    <row r="14" spans="1:24" ht="13.5" thickBot="1" x14ac:dyDescent="0.25">
      <c r="A14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31"/>
    </row>
    <row r="15" spans="1:24" ht="13.5" thickBot="1" x14ac:dyDescent="0.25">
      <c r="A15" t="s">
        <v>21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1"/>
    </row>
    <row r="16" spans="1:24" x14ac:dyDescent="0.2">
      <c r="A16" t="s">
        <v>28</v>
      </c>
      <c r="B16" s="28">
        <f t="shared" ref="B16:S16" si="1">SUM(B10:B15)</f>
        <v>0</v>
      </c>
      <c r="C16" s="28">
        <f t="shared" si="1"/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>SUM(H10:H15)</f>
        <v>0</v>
      </c>
      <c r="I16" s="28">
        <f t="shared" si="1"/>
        <v>0</v>
      </c>
      <c r="J16" s="28">
        <f>SUM(J10:J15)</f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8">
        <f t="shared" si="1"/>
        <v>0</v>
      </c>
      <c r="S16" s="28">
        <f t="shared" si="1"/>
        <v>0</v>
      </c>
      <c r="T16" s="31"/>
    </row>
    <row r="17" spans="1:20" ht="13.5" thickBot="1" x14ac:dyDescent="0.25">
      <c r="A17" t="s">
        <v>29</v>
      </c>
      <c r="B17" s="20">
        <f>B16+TRUNC(C16/16)</f>
        <v>0</v>
      </c>
      <c r="C17" s="20">
        <f>C16-(TRUNC(C16/16)*16)+TRUNC(D16/16)</f>
        <v>0</v>
      </c>
      <c r="D17" s="20">
        <f>D16-(TRUNC(D16/16)*16)</f>
        <v>0</v>
      </c>
      <c r="E17" s="35">
        <f>E16+TRUNC(F16/16)</f>
        <v>0</v>
      </c>
      <c r="F17" s="35">
        <f>F16-(TRUNC(F16/16)*16)+TRUNC(G16/16)</f>
        <v>0</v>
      </c>
      <c r="G17" s="35">
        <f>G16-(TRUNC(G16/16)*16)</f>
        <v>0</v>
      </c>
      <c r="H17" s="20">
        <f>H16+TRUNC(I16/16)</f>
        <v>0</v>
      </c>
      <c r="I17" s="20">
        <f>I16-(TRUNC(I16/16)*16)+TRUNC(J16/16)</f>
        <v>0</v>
      </c>
      <c r="J17" s="20">
        <f>J16-(TRUNC(J16/16)*16)</f>
        <v>0</v>
      </c>
      <c r="K17" s="35">
        <f>K16+TRUNC(L16/16)</f>
        <v>0</v>
      </c>
      <c r="L17" s="35">
        <f>L16-(TRUNC(L16/16)*16)+TRUNC(M16/16)</f>
        <v>0</v>
      </c>
      <c r="M17" s="35">
        <f>M16-(TRUNC(M16/16)*16)</f>
        <v>0</v>
      </c>
      <c r="N17" s="20">
        <f>N16+TRUNC(O16/16)</f>
        <v>0</v>
      </c>
      <c r="O17" s="20">
        <f>O16-(TRUNC(O16/16)*16)+TRUNC(P16/16)</f>
        <v>0</v>
      </c>
      <c r="P17" s="20">
        <f>P16-(TRUNC(P16/16)*16)</f>
        <v>0</v>
      </c>
      <c r="Q17" s="35">
        <f>Q16+TRUNC(R16/16)</f>
        <v>0</v>
      </c>
      <c r="R17" s="35">
        <f>R16-(TRUNC(R16/16)*16)+TRUNC(S16/16)</f>
        <v>0</v>
      </c>
      <c r="S17" s="35">
        <f>S16-(TRUNC(S16/16)*16)</f>
        <v>0</v>
      </c>
      <c r="T17" s="31"/>
    </row>
    <row r="18" spans="1:20" ht="13.5" thickBot="1" x14ac:dyDescent="0.25">
      <c r="A18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31"/>
    </row>
    <row r="19" spans="1:20" ht="13.5" thickBot="1" x14ac:dyDescent="0.25">
      <c r="A19" t="s">
        <v>17</v>
      </c>
      <c r="B19" s="28"/>
      <c r="C19" s="28"/>
      <c r="D19" s="28"/>
      <c r="E19" s="31"/>
      <c r="F19" s="34"/>
      <c r="G19" s="32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1"/>
    </row>
    <row r="20" spans="1:20" ht="13.5" thickBot="1" x14ac:dyDescent="0.25">
      <c r="A20" t="s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31"/>
    </row>
    <row r="21" spans="1:20" ht="13.5" thickBot="1" x14ac:dyDescent="0.25">
      <c r="A21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1"/>
    </row>
    <row r="22" spans="1:20" ht="13.5" thickBot="1" x14ac:dyDescent="0.25">
      <c r="A22" t="s">
        <v>20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1"/>
    </row>
    <row r="23" spans="1:20" ht="13.5" thickBot="1" x14ac:dyDescent="0.25">
      <c r="A23" t="s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1"/>
    </row>
    <row r="24" spans="1:20" ht="13.5" thickBot="1" x14ac:dyDescent="0.25">
      <c r="A24" t="s">
        <v>28</v>
      </c>
      <c r="B24" s="3">
        <f t="shared" ref="B24:S24" si="2">SUM(B18:B23)</f>
        <v>0</v>
      </c>
      <c r="C24" s="3">
        <f t="shared" si="2"/>
        <v>0</v>
      </c>
      <c r="D24" s="3">
        <f t="shared" si="2"/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  <c r="J24" s="3">
        <f t="shared" si="2"/>
        <v>0</v>
      </c>
      <c r="K24" s="3">
        <f t="shared" si="2"/>
        <v>0</v>
      </c>
      <c r="L24" s="3">
        <f t="shared" si="2"/>
        <v>0</v>
      </c>
      <c r="M24" s="3">
        <f t="shared" si="2"/>
        <v>0</v>
      </c>
      <c r="N24" s="3">
        <f t="shared" si="2"/>
        <v>0</v>
      </c>
      <c r="O24" s="3">
        <f t="shared" si="2"/>
        <v>0</v>
      </c>
      <c r="P24" s="3">
        <f t="shared" si="2"/>
        <v>0</v>
      </c>
      <c r="Q24" s="3">
        <f t="shared" si="2"/>
        <v>0</v>
      </c>
      <c r="R24" s="3">
        <f t="shared" si="2"/>
        <v>0</v>
      </c>
      <c r="S24" s="3">
        <f t="shared" si="2"/>
        <v>0</v>
      </c>
      <c r="T24" s="31"/>
    </row>
    <row r="25" spans="1:20" x14ac:dyDescent="0.2">
      <c r="A25" t="s">
        <v>29</v>
      </c>
      <c r="B25" s="20">
        <f>B24+TRUNC(C24/16)</f>
        <v>0</v>
      </c>
      <c r="C25" s="20">
        <f>C24-(TRUNC(C24/16)*16)+TRUNC(D24/16)</f>
        <v>0</v>
      </c>
      <c r="D25" s="20">
        <f>D24-(TRUNC(D24/16)*16)</f>
        <v>0</v>
      </c>
      <c r="E25" s="35">
        <f>E24+TRUNC(F24/16)</f>
        <v>0</v>
      </c>
      <c r="F25" s="35">
        <f>F24-(TRUNC(F24/16)*16)+TRUNC(G24/16)</f>
        <v>0</v>
      </c>
      <c r="G25" s="35">
        <f>G24-(TRUNC(G24/16)*16)</f>
        <v>0</v>
      </c>
      <c r="H25" s="20">
        <f>H24+TRUNC(I24/16)</f>
        <v>0</v>
      </c>
      <c r="I25" s="20">
        <f>I24-(TRUNC(I24/16)*16)+TRUNC(J24/16)</f>
        <v>0</v>
      </c>
      <c r="J25" s="20">
        <f>J24-(TRUNC(J24/16)*16)</f>
        <v>0</v>
      </c>
      <c r="K25" s="35">
        <f>K24+TRUNC(L24/16)</f>
        <v>0</v>
      </c>
      <c r="L25" s="35">
        <f>L24-(TRUNC(L24/16)*16)+TRUNC(M24/16)</f>
        <v>0</v>
      </c>
      <c r="M25" s="35">
        <f>M24-(TRUNC(M24/16)*16)</f>
        <v>0</v>
      </c>
      <c r="N25" s="20">
        <f>N24+TRUNC(O24/16)</f>
        <v>0</v>
      </c>
      <c r="O25" s="20">
        <f>O24-(TRUNC(O24/16)*16)+TRUNC(P24/16)</f>
        <v>0</v>
      </c>
      <c r="P25" s="20">
        <f>P24-(TRUNC(P24/16)*16)</f>
        <v>0</v>
      </c>
      <c r="Q25" s="35">
        <f>Q24+TRUNC(R24/16)</f>
        <v>0</v>
      </c>
      <c r="R25" s="35">
        <f>R24-(TRUNC(R24/16)*16)+TRUNC(S24/16)</f>
        <v>0</v>
      </c>
      <c r="S25" s="35">
        <f>S24-(TRUNC(S24/16)*16)</f>
        <v>0</v>
      </c>
      <c r="T25" s="31"/>
    </row>
    <row r="26" spans="1:20" x14ac:dyDescent="0.2">
      <c r="A26" t="s">
        <v>16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x14ac:dyDescent="0.2">
      <c r="A27" t="s">
        <v>17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x14ac:dyDescent="0.2">
      <c r="A28" t="s">
        <v>18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x14ac:dyDescent="0.2">
      <c r="A29" t="s">
        <v>19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x14ac:dyDescent="0.2">
      <c r="A30" t="s">
        <v>20</v>
      </c>
      <c r="B30" s="31"/>
      <c r="C30" s="31"/>
      <c r="D30" s="31"/>
      <c r="E30" s="31"/>
      <c r="F30" s="34"/>
      <c r="G30" s="32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3.5" thickBot="1" x14ac:dyDescent="0.25">
      <c r="A31" t="s">
        <v>21</v>
      </c>
      <c r="B31" s="31"/>
      <c r="C31" s="31"/>
      <c r="D31" s="31"/>
      <c r="E31" s="31"/>
      <c r="F31" s="34"/>
      <c r="G31" s="32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3.5" thickBot="1" x14ac:dyDescent="0.25">
      <c r="A32" t="s">
        <v>28</v>
      </c>
      <c r="B32" s="3">
        <f t="shared" ref="B32:S32" si="3">SUM(B26:B31)</f>
        <v>0</v>
      </c>
      <c r="C32" s="3">
        <f t="shared" si="3"/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 t="shared" si="3"/>
        <v>0</v>
      </c>
      <c r="H32" s="3">
        <f t="shared" si="3"/>
        <v>0</v>
      </c>
      <c r="I32" s="3">
        <f t="shared" si="3"/>
        <v>0</v>
      </c>
      <c r="J32" s="3">
        <f t="shared" si="3"/>
        <v>0</v>
      </c>
      <c r="K32" s="3">
        <f t="shared" si="3"/>
        <v>0</v>
      </c>
      <c r="L32" s="3">
        <f t="shared" si="3"/>
        <v>0</v>
      </c>
      <c r="M32" s="3">
        <f t="shared" si="3"/>
        <v>0</v>
      </c>
      <c r="N32" s="3">
        <f t="shared" si="3"/>
        <v>0</v>
      </c>
      <c r="O32" s="3">
        <f t="shared" si="3"/>
        <v>0</v>
      </c>
      <c r="P32" s="3">
        <f t="shared" si="3"/>
        <v>0</v>
      </c>
      <c r="Q32" s="3">
        <f t="shared" si="3"/>
        <v>0</v>
      </c>
      <c r="R32" s="3">
        <f t="shared" si="3"/>
        <v>0</v>
      </c>
      <c r="S32" s="3">
        <f t="shared" si="3"/>
        <v>0</v>
      </c>
      <c r="T32" s="31"/>
    </row>
    <row r="33" spans="1:20" x14ac:dyDescent="0.2">
      <c r="A33" t="s">
        <v>29</v>
      </c>
      <c r="B33" s="20">
        <f>B32+TRUNC(C32/16)</f>
        <v>0</v>
      </c>
      <c r="C33" s="20">
        <f>C32-(TRUNC(C32/16)*16)+TRUNC(D32/16)</f>
        <v>0</v>
      </c>
      <c r="D33" s="20">
        <f>D32-(TRUNC(D32/16)*16)</f>
        <v>0</v>
      </c>
      <c r="E33" s="35">
        <f>E32+TRUNC(F32/16)</f>
        <v>0</v>
      </c>
      <c r="F33" s="35">
        <f>F32-(TRUNC(F32/16)*16)+TRUNC(G32/16)</f>
        <v>0</v>
      </c>
      <c r="G33" s="35">
        <f>G32-(TRUNC(G32/16)*16)</f>
        <v>0</v>
      </c>
      <c r="H33" s="20">
        <f>H32+TRUNC(I32/16)</f>
        <v>0</v>
      </c>
      <c r="I33" s="20">
        <f>I32-(TRUNC(I32/16)*16)+TRUNC(J32/16)</f>
        <v>0</v>
      </c>
      <c r="J33" s="20">
        <f>J32-(TRUNC(J32/16)*16)</f>
        <v>0</v>
      </c>
      <c r="K33" s="35">
        <f>K32+TRUNC(L32/16)</f>
        <v>0</v>
      </c>
      <c r="L33" s="35">
        <f>L32-(TRUNC(L32/16)*16)+TRUNC(M32/16)</f>
        <v>0</v>
      </c>
      <c r="M33" s="35">
        <f>M32-(TRUNC(M32/16)*16)</f>
        <v>0</v>
      </c>
      <c r="N33" s="20">
        <f>N32+TRUNC(O32/16)</f>
        <v>0</v>
      </c>
      <c r="O33" s="20">
        <f>O32-(TRUNC(O32/16)*16)+TRUNC(P32/16)</f>
        <v>0</v>
      </c>
      <c r="P33" s="20">
        <f>P32-(TRUNC(P32/16)*16)</f>
        <v>0</v>
      </c>
      <c r="Q33" s="35">
        <f>Q32+TRUNC(R32/16)</f>
        <v>0</v>
      </c>
      <c r="R33" s="35">
        <f>R32-(TRUNC(R32/16)*16)+TRUNC(S32/16)</f>
        <v>0</v>
      </c>
      <c r="S33" s="35">
        <f>S32-(TRUNC(S32/16)*16)</f>
        <v>0</v>
      </c>
      <c r="T33" s="31"/>
    </row>
    <row r="34" spans="1:20" x14ac:dyDescent="0.2">
      <c r="A34" t="s">
        <v>16</v>
      </c>
      <c r="B34" s="31"/>
      <c r="C34" s="34"/>
      <c r="D34" s="32"/>
      <c r="E34" s="31"/>
      <c r="F34" s="34"/>
      <c r="G34" s="32"/>
      <c r="H34" s="31"/>
      <c r="I34" s="34"/>
      <c r="J34" s="32"/>
      <c r="K34" s="31"/>
      <c r="L34" s="34"/>
      <c r="M34" s="32"/>
      <c r="N34" s="31"/>
      <c r="O34" s="34"/>
      <c r="P34" s="32"/>
      <c r="Q34" s="31"/>
      <c r="R34" s="34"/>
      <c r="S34" s="32"/>
      <c r="T34" s="31"/>
    </row>
    <row r="35" spans="1:20" x14ac:dyDescent="0.2">
      <c r="A35" t="s">
        <v>17</v>
      </c>
      <c r="B35" s="31"/>
      <c r="C35" s="34"/>
      <c r="D35" s="32"/>
      <c r="E35" s="31"/>
      <c r="F35" s="34"/>
      <c r="G35" s="32"/>
      <c r="H35" s="31"/>
      <c r="I35" s="34"/>
      <c r="J35" s="32"/>
      <c r="K35" s="31"/>
      <c r="L35" s="34"/>
      <c r="M35" s="32"/>
      <c r="N35" s="31"/>
      <c r="O35" s="34"/>
      <c r="P35" s="32"/>
      <c r="Q35" s="31"/>
      <c r="R35" s="34"/>
      <c r="S35" s="32"/>
      <c r="T35" s="31"/>
    </row>
    <row r="36" spans="1:20" x14ac:dyDescent="0.2">
      <c r="A36" t="s">
        <v>18</v>
      </c>
      <c r="B36" s="31"/>
      <c r="C36" s="34"/>
      <c r="D36" s="32"/>
      <c r="E36" s="31"/>
      <c r="F36" s="34"/>
      <c r="G36" s="32"/>
      <c r="H36" s="31"/>
      <c r="I36" s="34"/>
      <c r="J36" s="32"/>
      <c r="K36" s="31"/>
      <c r="L36" s="34"/>
      <c r="M36" s="32"/>
      <c r="N36" s="31"/>
      <c r="O36" s="34"/>
      <c r="P36" s="32"/>
      <c r="Q36" s="31"/>
      <c r="R36" s="34"/>
      <c r="S36" s="32"/>
      <c r="T36" s="31"/>
    </row>
    <row r="37" spans="1:20" x14ac:dyDescent="0.2">
      <c r="A37" t="s">
        <v>19</v>
      </c>
      <c r="B37" s="31"/>
      <c r="C37" s="34"/>
      <c r="D37" s="32"/>
      <c r="E37" s="31"/>
      <c r="F37" s="34"/>
      <c r="G37" s="32"/>
      <c r="H37" s="31"/>
      <c r="I37" s="34"/>
      <c r="J37" s="32"/>
      <c r="K37" s="31"/>
      <c r="L37" s="34"/>
      <c r="M37" s="32"/>
      <c r="N37" s="31"/>
      <c r="O37" s="34"/>
      <c r="P37" s="32"/>
      <c r="Q37" s="31"/>
      <c r="R37" s="34"/>
      <c r="S37" s="32"/>
      <c r="T37" s="31"/>
    </row>
    <row r="38" spans="1:20" x14ac:dyDescent="0.2">
      <c r="A38" t="s">
        <v>20</v>
      </c>
      <c r="B38" s="31"/>
      <c r="C38" s="34"/>
      <c r="D38" s="32"/>
      <c r="E38" s="31"/>
      <c r="F38" s="34"/>
      <c r="G38" s="32"/>
      <c r="H38" s="31"/>
      <c r="I38" s="34"/>
      <c r="J38" s="32"/>
      <c r="K38" s="31"/>
      <c r="L38" s="34"/>
      <c r="M38" s="32"/>
      <c r="N38" s="31"/>
      <c r="O38" s="34"/>
      <c r="P38" s="32"/>
      <c r="Q38" s="31"/>
      <c r="R38" s="34"/>
      <c r="S38" s="32"/>
      <c r="T38" s="31"/>
    </row>
    <row r="39" spans="1:20" ht="13.5" thickBot="1" x14ac:dyDescent="0.25">
      <c r="A39" t="s">
        <v>21</v>
      </c>
      <c r="B39" s="31"/>
      <c r="C39" s="34"/>
      <c r="D39" s="32"/>
      <c r="E39" s="31"/>
      <c r="F39" s="34"/>
      <c r="G39" s="32"/>
      <c r="H39" s="31"/>
      <c r="I39" s="34"/>
      <c r="J39" s="32"/>
      <c r="K39" s="31"/>
      <c r="L39" s="34"/>
      <c r="M39" s="32"/>
      <c r="N39" s="31"/>
      <c r="O39" s="34"/>
      <c r="P39" s="32"/>
      <c r="Q39" s="31"/>
      <c r="R39" s="34"/>
      <c r="S39" s="32"/>
      <c r="T39" s="31"/>
    </row>
    <row r="40" spans="1:20" ht="13.5" thickBot="1" x14ac:dyDescent="0.25">
      <c r="A40" t="s">
        <v>28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3"/>
    </row>
    <row r="41" spans="1:20" x14ac:dyDescent="0.2">
      <c r="A41" t="s">
        <v>29</v>
      </c>
      <c r="B41" s="20">
        <f>B40+TRUNC(C40/16)</f>
        <v>0</v>
      </c>
      <c r="C41" s="20">
        <f>C40-(TRUNC(C40/16)*16)+TRUNC(D40/16)</f>
        <v>0</v>
      </c>
      <c r="D41" s="20">
        <f>D40-(TRUNC(D40/16)*16)</f>
        <v>0</v>
      </c>
      <c r="E41" s="35">
        <f>E40+TRUNC(F40/16)</f>
        <v>0</v>
      </c>
      <c r="F41" s="35">
        <f>F40-(TRUNC(F40/16)*16)+TRUNC(G40/16)</f>
        <v>0</v>
      </c>
      <c r="G41" s="35">
        <f>G40-(TRUNC(G40/16)*16)</f>
        <v>0</v>
      </c>
      <c r="H41" s="20">
        <f>H40+TRUNC(I40/16)</f>
        <v>0</v>
      </c>
      <c r="I41" s="20">
        <f>I40-(TRUNC(I40/16)*16)+TRUNC(J40/16)</f>
        <v>0</v>
      </c>
      <c r="J41" s="20">
        <f>J40-(TRUNC(J40/16)*16)</f>
        <v>0</v>
      </c>
      <c r="K41" s="35">
        <f>K40+TRUNC(L40/16)</f>
        <v>0</v>
      </c>
      <c r="L41" s="35">
        <f>L40-(TRUNC(L40/16)*16)+TRUNC(M40/16)</f>
        <v>0</v>
      </c>
      <c r="M41" s="35">
        <f>M40-(TRUNC(M40/16)*16)</f>
        <v>0</v>
      </c>
      <c r="N41" s="20">
        <f>N40+TRUNC(O40/16)</f>
        <v>0</v>
      </c>
      <c r="O41" s="20">
        <f>O40-(TRUNC(O40/16)*16)+TRUNC(P40/16)</f>
        <v>0</v>
      </c>
      <c r="P41" s="20">
        <f>P40-(TRUNC(P40/16)*16)</f>
        <v>0</v>
      </c>
      <c r="Q41" s="35">
        <f>Q40+TRUNC(R40/16)</f>
        <v>0</v>
      </c>
      <c r="R41" s="35">
        <f>R40-(TRUNC(R40/16)*16)+TRUNC(S40/16)</f>
        <v>0</v>
      </c>
      <c r="S41" s="35">
        <f>S40-(TRUNC(S40/16)*16)</f>
        <v>0</v>
      </c>
    </row>
    <row r="42" spans="1:20" x14ac:dyDescent="0.2">
      <c r="B42" s="8" t="s">
        <v>6</v>
      </c>
      <c r="C42" s="8"/>
      <c r="D42" s="8"/>
      <c r="E42" s="8" t="s">
        <v>10</v>
      </c>
      <c r="F42" s="8"/>
      <c r="G42" s="8"/>
      <c r="H42" s="8" t="s">
        <v>33</v>
      </c>
      <c r="K42" s="8" t="s">
        <v>30</v>
      </c>
      <c r="L42" s="8"/>
      <c r="M42" s="8"/>
      <c r="N42" s="8" t="s">
        <v>32</v>
      </c>
      <c r="O42" s="8"/>
      <c r="P42" s="8"/>
      <c r="Q42" s="8" t="s">
        <v>31</v>
      </c>
      <c r="R42" s="8"/>
      <c r="S42" s="8"/>
    </row>
    <row r="43" spans="1:20" x14ac:dyDescent="0.2">
      <c r="B43">
        <f>B9+B17+B25+B33+B41</f>
        <v>28</v>
      </c>
      <c r="C43">
        <f t="shared" ref="C43:S43" si="4">C9+C17+C25+C33+C41</f>
        <v>13</v>
      </c>
      <c r="D43">
        <f t="shared" si="4"/>
        <v>0</v>
      </c>
      <c r="E43">
        <f t="shared" si="4"/>
        <v>13</v>
      </c>
      <c r="F43">
        <f t="shared" si="4"/>
        <v>13</v>
      </c>
      <c r="G43">
        <f t="shared" si="4"/>
        <v>8</v>
      </c>
      <c r="H43">
        <f t="shared" si="4"/>
        <v>13</v>
      </c>
      <c r="I43">
        <f t="shared" si="4"/>
        <v>6</v>
      </c>
      <c r="J43">
        <f t="shared" si="4"/>
        <v>8</v>
      </c>
      <c r="K43">
        <f t="shared" si="4"/>
        <v>7</v>
      </c>
      <c r="L43">
        <f t="shared" si="4"/>
        <v>15</v>
      </c>
      <c r="M43">
        <f t="shared" si="4"/>
        <v>8</v>
      </c>
      <c r="N43">
        <f t="shared" si="4"/>
        <v>18</v>
      </c>
      <c r="O43">
        <f t="shared" si="4"/>
        <v>5</v>
      </c>
      <c r="P43">
        <f t="shared" si="4"/>
        <v>0</v>
      </c>
      <c r="Q43">
        <f t="shared" si="4"/>
        <v>27</v>
      </c>
      <c r="R43">
        <f t="shared" si="4"/>
        <v>7</v>
      </c>
      <c r="S43">
        <f t="shared" si="4"/>
        <v>0</v>
      </c>
    </row>
    <row r="44" spans="1:20" x14ac:dyDescent="0.2">
      <c r="B44" s="20">
        <f>B43+TRUNC(C43/16)</f>
        <v>28</v>
      </c>
      <c r="C44" s="20">
        <f>C43-(TRUNC(C43/16)*16)+TRUNC(D43/16)</f>
        <v>13</v>
      </c>
      <c r="D44" s="20">
        <f>D43-(TRUNC(D43/16)*16)</f>
        <v>0</v>
      </c>
      <c r="E44" s="35">
        <f>E43+TRUNC(F43/16)</f>
        <v>13</v>
      </c>
      <c r="F44" s="35">
        <f>F43-(TRUNC(F43/16)*16)+TRUNC(G43/16)</f>
        <v>13</v>
      </c>
      <c r="G44" s="35">
        <f>G43-(TRUNC(G43/16)*16)</f>
        <v>8</v>
      </c>
      <c r="H44" s="20">
        <f>H43+TRUNC(I43/16)</f>
        <v>13</v>
      </c>
      <c r="I44" s="20">
        <f>I43-(TRUNC(I43/16)*16)+TRUNC(J43/16)</f>
        <v>6</v>
      </c>
      <c r="J44" s="20">
        <f>J43-(TRUNC(J43/16)*16)</f>
        <v>8</v>
      </c>
      <c r="K44" s="35">
        <f>K43+TRUNC(L43/16)</f>
        <v>7</v>
      </c>
      <c r="L44" s="35">
        <f>L43-(TRUNC(L43/16)*16)+TRUNC(M43/16)</f>
        <v>15</v>
      </c>
      <c r="M44" s="35">
        <f>M43-(TRUNC(M43/16)*16)</f>
        <v>8</v>
      </c>
      <c r="N44" s="20">
        <f>N43+TRUNC(O43/16)</f>
        <v>18</v>
      </c>
      <c r="O44" s="20">
        <f>O43-(TRUNC(O43/16)*16)+TRUNC(P43/16)</f>
        <v>5</v>
      </c>
      <c r="P44" s="20">
        <f>P43-(TRUNC(P43/16)*16)</f>
        <v>0</v>
      </c>
      <c r="Q44" s="35">
        <f>Q43+TRUNC(R43/16)</f>
        <v>27</v>
      </c>
      <c r="R44" s="35">
        <f>R43-(TRUNC(R43/16)*16)+TRUNC(S43/16)</f>
        <v>7</v>
      </c>
      <c r="S44" s="35">
        <f>S43-(TRUNC(S43/16)*16)</f>
        <v>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opLeftCell="A4" workbookViewId="0">
      <selection activeCell="W10" sqref="W10:Y10"/>
    </sheetView>
  </sheetViews>
  <sheetFormatPr defaultRowHeight="12.75" x14ac:dyDescent="0.2"/>
  <cols>
    <col min="1" max="1" width="7.85546875" customWidth="1"/>
    <col min="2" max="2" width="6.42578125" customWidth="1"/>
    <col min="3" max="4" width="3.28515625" customWidth="1"/>
    <col min="5" max="5" width="6" customWidth="1"/>
    <col min="6" max="6" width="5.140625" customWidth="1"/>
    <col min="7" max="7" width="4" customWidth="1"/>
    <col min="8" max="8" width="7.42578125" customWidth="1"/>
    <col min="9" max="10" width="5" customWidth="1"/>
    <col min="11" max="11" width="8.5703125" customWidth="1"/>
    <col min="12" max="13" width="4.5703125" customWidth="1"/>
    <col min="14" max="14" width="4.140625" customWidth="1"/>
    <col min="15" max="16" width="4.42578125" customWidth="1"/>
    <col min="17" max="17" width="6.7109375" customWidth="1"/>
    <col min="18" max="28" width="4.85546875" customWidth="1"/>
  </cols>
  <sheetData>
    <row r="1" spans="1:25" x14ac:dyDescent="0.2">
      <c r="B1" s="46" t="s">
        <v>6</v>
      </c>
      <c r="C1" s="46"/>
      <c r="D1" s="46"/>
      <c r="E1" s="46" t="s">
        <v>10</v>
      </c>
      <c r="F1" s="46"/>
      <c r="G1" s="46"/>
      <c r="H1" s="46" t="s">
        <v>89</v>
      </c>
      <c r="I1" s="46"/>
      <c r="J1" s="46"/>
      <c r="K1" s="46" t="s">
        <v>88</v>
      </c>
      <c r="L1" s="46"/>
      <c r="M1" s="46"/>
      <c r="N1" s="46" t="s">
        <v>3</v>
      </c>
      <c r="O1" s="46"/>
      <c r="P1" s="46"/>
      <c r="Q1" s="46" t="s">
        <v>34</v>
      </c>
      <c r="R1" s="46"/>
      <c r="S1" s="46"/>
      <c r="T1" s="46" t="s">
        <v>35</v>
      </c>
      <c r="V1" s="46"/>
      <c r="W1" s="46" t="s">
        <v>72</v>
      </c>
      <c r="X1" s="46"/>
      <c r="Y1" s="22"/>
    </row>
    <row r="2" spans="1:25" x14ac:dyDescent="0.2">
      <c r="A2" t="s">
        <v>27</v>
      </c>
      <c r="B2" s="22">
        <f>'SB1'!H7</f>
        <v>28</v>
      </c>
      <c r="C2" s="22">
        <f>'SB1'!I7</f>
        <v>13</v>
      </c>
      <c r="D2" s="22">
        <f>'SB1'!J7</f>
        <v>0</v>
      </c>
      <c r="E2" s="22">
        <f>'SB1'!H13</f>
        <v>13</v>
      </c>
      <c r="F2" s="22">
        <f>'SB1'!I13</f>
        <v>13</v>
      </c>
      <c r="G2" s="22">
        <f>'SB1'!J13</f>
        <v>8</v>
      </c>
      <c r="H2" s="22">
        <f>'SB1'!H19</f>
        <v>13</v>
      </c>
      <c r="I2" s="22">
        <f>'SB1'!I19</f>
        <v>6</v>
      </c>
      <c r="J2" s="22">
        <f>'SB1'!J19</f>
        <v>8</v>
      </c>
      <c r="K2" s="22">
        <f>'SB1'!H25</f>
        <v>7</v>
      </c>
      <c r="L2" s="22">
        <f>'SB1'!I25</f>
        <v>15</v>
      </c>
      <c r="M2" s="22">
        <f>'SB1'!J25</f>
        <v>8</v>
      </c>
      <c r="N2" s="22">
        <f>'SB1'!H31</f>
        <v>18</v>
      </c>
      <c r="O2" s="22">
        <f>'SB1'!I31</f>
        <v>5</v>
      </c>
      <c r="P2" s="22">
        <f>'SB1'!J31</f>
        <v>0</v>
      </c>
      <c r="Q2" s="22">
        <f>'SB1'!H37</f>
        <v>27</v>
      </c>
      <c r="R2" s="22">
        <f>'SB1'!I37</f>
        <v>7</v>
      </c>
      <c r="S2" s="22">
        <f>'SB1'!J37</f>
        <v>0</v>
      </c>
      <c r="T2" s="22">
        <f>'SB1'!H43</f>
        <v>17</v>
      </c>
      <c r="U2" s="22">
        <f>'SB1'!I43</f>
        <v>6</v>
      </c>
      <c r="V2" s="22">
        <f>'SB1'!J43</f>
        <v>0</v>
      </c>
      <c r="W2" s="22">
        <f>'SB1'!H49</f>
        <v>16</v>
      </c>
      <c r="X2" s="22">
        <f>'SB1'!I49</f>
        <v>15</v>
      </c>
      <c r="Y2" s="22">
        <f>'SB1'!J49</f>
        <v>8</v>
      </c>
    </row>
    <row r="3" spans="1:25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x14ac:dyDescent="0.2">
      <c r="A4" t="s">
        <v>23</v>
      </c>
      <c r="B4" s="22">
        <f>Clan!I7</f>
        <v>17</v>
      </c>
      <c r="C4" s="22">
        <f>Clan!J7</f>
        <v>2</v>
      </c>
      <c r="D4" s="22">
        <f>Clan!K7</f>
        <v>8</v>
      </c>
      <c r="E4" s="22">
        <f>Clan!I14</f>
        <v>8</v>
      </c>
      <c r="F4" s="22">
        <f>Clan!J14</f>
        <v>0</v>
      </c>
      <c r="G4" s="22">
        <f>Clan!K14</f>
        <v>0</v>
      </c>
      <c r="H4" s="22">
        <f>Clan!I21</f>
        <v>22</v>
      </c>
      <c r="I4" s="22">
        <f>Clan!J21</f>
        <v>0</v>
      </c>
      <c r="J4" s="22">
        <f>Clan!K21</f>
        <v>0</v>
      </c>
      <c r="K4" s="22">
        <f>Clan!I28</f>
        <v>10</v>
      </c>
      <c r="L4" s="22">
        <f>Clan!J28</f>
        <v>10</v>
      </c>
      <c r="M4" s="22">
        <f>Clan!K28</f>
        <v>8</v>
      </c>
      <c r="N4" s="22">
        <f>Clan!I35</f>
        <v>19</v>
      </c>
      <c r="O4" s="22">
        <f>Clan!J35</f>
        <v>12</v>
      </c>
      <c r="P4" s="22">
        <f>Clan!K35</f>
        <v>0</v>
      </c>
      <c r="Q4" s="22">
        <f>Clan!I41</f>
        <v>19</v>
      </c>
      <c r="R4" s="22">
        <f>Clan!J41</f>
        <v>9</v>
      </c>
      <c r="S4" s="22">
        <f>Clan!K41</f>
        <v>0</v>
      </c>
      <c r="T4" s="22">
        <f>Clan!I47</f>
        <v>20</v>
      </c>
      <c r="U4" s="22">
        <f>Clan!J47</f>
        <v>10</v>
      </c>
      <c r="V4" s="22">
        <f>Clan!K47</f>
        <v>0</v>
      </c>
      <c r="W4" s="22">
        <f>Clan!I53</f>
        <v>12</v>
      </c>
      <c r="X4" s="22">
        <f>Clan!J53</f>
        <v>8</v>
      </c>
      <c r="Y4" s="22">
        <f>Clan!K53</f>
        <v>0</v>
      </c>
    </row>
    <row r="5" spans="1:2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x14ac:dyDescent="0.2">
      <c r="A6" t="s">
        <v>24</v>
      </c>
      <c r="B6" s="22">
        <f>Lech!I7</f>
        <v>43</v>
      </c>
      <c r="C6" s="22">
        <f>Lech!J7</f>
        <v>6</v>
      </c>
      <c r="D6" s="22">
        <f>Lech!K7</f>
        <v>0</v>
      </c>
      <c r="E6" s="22">
        <f>Lech!I14</f>
        <v>24</v>
      </c>
      <c r="F6" s="22">
        <f>Lech!J14</f>
        <v>3</v>
      </c>
      <c r="G6" s="22">
        <f>Lech!K14</f>
        <v>0</v>
      </c>
      <c r="H6" s="22">
        <f>Lech!I28</f>
        <v>14</v>
      </c>
      <c r="I6" s="22">
        <f>Lech!J28</f>
        <v>13</v>
      </c>
      <c r="J6" s="22">
        <f>Lech!K28</f>
        <v>0</v>
      </c>
      <c r="K6" s="22">
        <f>Lech!I28</f>
        <v>14</v>
      </c>
      <c r="L6" s="22">
        <f>Lech!J28</f>
        <v>13</v>
      </c>
      <c r="M6" s="22">
        <f>Lech!K28</f>
        <v>0</v>
      </c>
      <c r="N6" s="22">
        <f>Lech!I35</f>
        <v>31</v>
      </c>
      <c r="O6" s="22">
        <f>Lech!J35</f>
        <v>14</v>
      </c>
      <c r="P6" s="22">
        <f>Lech!K35</f>
        <v>0</v>
      </c>
      <c r="Q6" s="22">
        <f>Lech!I42</f>
        <v>25</v>
      </c>
      <c r="R6" s="22">
        <f>Lech!J42</f>
        <v>12</v>
      </c>
      <c r="S6" s="22">
        <f>Lech!K42</f>
        <v>8</v>
      </c>
      <c r="T6" s="22">
        <f>Lech!I49</f>
        <v>13</v>
      </c>
      <c r="U6" s="22">
        <f>Lech!J49</f>
        <v>3</v>
      </c>
      <c r="V6" s="22">
        <f>Lech!K49</f>
        <v>0</v>
      </c>
      <c r="W6" s="22">
        <f>Lech!I56</f>
        <v>18</v>
      </c>
      <c r="X6" s="22">
        <f>Lech!J56</f>
        <v>11</v>
      </c>
      <c r="Y6" s="22">
        <f>Lech!K56</f>
        <v>8</v>
      </c>
    </row>
    <row r="7" spans="1:25" x14ac:dyDescent="0.2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x14ac:dyDescent="0.2">
      <c r="A8" t="s">
        <v>25</v>
      </c>
      <c r="B8" s="22">
        <f>Rad!I7</f>
        <v>28</v>
      </c>
      <c r="C8" s="22">
        <f>Rad!J7</f>
        <v>9</v>
      </c>
      <c r="D8" s="22">
        <f>Rad!K7</f>
        <v>8</v>
      </c>
      <c r="E8" s="22">
        <f>Rad!I14</f>
        <v>12</v>
      </c>
      <c r="F8" s="22">
        <f>Rad!J14</f>
        <v>3</v>
      </c>
      <c r="G8" s="22">
        <f>Rad!K14</f>
        <v>0</v>
      </c>
      <c r="H8" s="22">
        <f>Rad!I21</f>
        <v>39</v>
      </c>
      <c r="I8" s="22">
        <f>Rad!J21</f>
        <v>9</v>
      </c>
      <c r="J8" s="22">
        <f>Rad!K21</f>
        <v>0</v>
      </c>
      <c r="K8" s="22">
        <f>Rad!I28</f>
        <v>8</v>
      </c>
      <c r="L8" s="22">
        <f>Rad!J28</f>
        <v>8</v>
      </c>
      <c r="M8" s="22">
        <f>Rad!K28</f>
        <v>0</v>
      </c>
      <c r="N8" s="22">
        <f>Rad!I35</f>
        <v>13</v>
      </c>
      <c r="O8" s="22">
        <f>Rad!J35</f>
        <v>6</v>
      </c>
      <c r="P8" s="22">
        <f>Rad!K35</f>
        <v>0</v>
      </c>
      <c r="Q8" s="22">
        <f>Rad!I42</f>
        <v>15</v>
      </c>
      <c r="R8" s="22">
        <f>Rad!J42</f>
        <v>8</v>
      </c>
      <c r="S8" s="22">
        <f>Rad!K42</f>
        <v>8</v>
      </c>
      <c r="T8" s="22">
        <f>Rad!I49</f>
        <v>22</v>
      </c>
      <c r="U8" s="22">
        <f>Rad!J49</f>
        <v>8</v>
      </c>
      <c r="V8" s="22">
        <f>Rad!K49</f>
        <v>0</v>
      </c>
      <c r="W8" s="22">
        <f>Rad!I56</f>
        <v>8</v>
      </c>
      <c r="X8" s="22">
        <f>Rad!J56</f>
        <v>5</v>
      </c>
      <c r="Y8" s="22">
        <f>Rad!K56</f>
        <v>8</v>
      </c>
    </row>
    <row r="9" spans="1:25" x14ac:dyDescent="0.2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x14ac:dyDescent="0.2">
      <c r="A10" t="s">
        <v>26</v>
      </c>
      <c r="B10" s="22">
        <f>Pew!I7</f>
        <v>31</v>
      </c>
      <c r="C10" s="22">
        <f>Pew!J7</f>
        <v>6</v>
      </c>
      <c r="D10" s="22">
        <f>Pew!K7</f>
        <v>8</v>
      </c>
      <c r="E10" s="22">
        <f>Pew!I14</f>
        <v>11</v>
      </c>
      <c r="F10" s="22">
        <f>Pew!J14</f>
        <v>1</v>
      </c>
      <c r="G10" s="22">
        <f>Pew!K14</f>
        <v>8</v>
      </c>
      <c r="H10" s="22">
        <f>Pew!I21</f>
        <v>16</v>
      </c>
      <c r="I10" s="22">
        <f>Pew!J21</f>
        <v>3</v>
      </c>
      <c r="J10" s="22">
        <f>Pew!K21</f>
        <v>8</v>
      </c>
      <c r="K10" s="22">
        <f>Pew!I28</f>
        <v>10</v>
      </c>
      <c r="L10" s="22">
        <f>Pew!J28</f>
        <v>14</v>
      </c>
      <c r="M10" s="22">
        <f>Pew!K28</f>
        <v>0</v>
      </c>
      <c r="N10" s="22">
        <f>Pew!I35</f>
        <v>13</v>
      </c>
      <c r="O10" s="22">
        <f>Pew!J35</f>
        <v>13</v>
      </c>
      <c r="P10" s="22">
        <f>Pew!K35</f>
        <v>0</v>
      </c>
      <c r="Q10" s="22">
        <f>Pew!I42</f>
        <v>22</v>
      </c>
      <c r="R10" s="22">
        <f>Pew!J42</f>
        <v>9</v>
      </c>
      <c r="S10" s="22">
        <f>Pew!K42</f>
        <v>0</v>
      </c>
      <c r="T10" s="22">
        <f>Pew!I49</f>
        <v>24</v>
      </c>
      <c r="U10" s="22">
        <f>Pew!J49</f>
        <v>5</v>
      </c>
      <c r="V10" s="22">
        <f>Pew!K49</f>
        <v>0</v>
      </c>
      <c r="W10" s="22">
        <f>Pew!I56</f>
        <v>14</v>
      </c>
      <c r="X10" s="22">
        <f>Pew!J56</f>
        <v>14</v>
      </c>
      <c r="Y10" s="22">
        <f>Pew!K56</f>
        <v>0</v>
      </c>
    </row>
    <row r="11" spans="1:25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25" ht="13.5" customHeight="1" x14ac:dyDescent="0.2">
      <c r="A12" t="s">
        <v>12</v>
      </c>
      <c r="B12" s="23">
        <f>SUM(B2:B10)</f>
        <v>147</v>
      </c>
      <c r="C12" s="23">
        <f t="shared" ref="C12:Y12" si="0">SUM(C2:C10)</f>
        <v>36</v>
      </c>
      <c r="D12" s="23">
        <f t="shared" si="0"/>
        <v>24</v>
      </c>
      <c r="E12" s="23">
        <f t="shared" si="0"/>
        <v>68</v>
      </c>
      <c r="F12" s="23">
        <f t="shared" si="0"/>
        <v>20</v>
      </c>
      <c r="G12" s="23">
        <f t="shared" si="0"/>
        <v>16</v>
      </c>
      <c r="H12" s="23">
        <f t="shared" si="0"/>
        <v>104</v>
      </c>
      <c r="I12" s="23">
        <f t="shared" si="0"/>
        <v>31</v>
      </c>
      <c r="J12" s="23">
        <f t="shared" si="0"/>
        <v>16</v>
      </c>
      <c r="K12" s="23">
        <f t="shared" si="0"/>
        <v>49</v>
      </c>
      <c r="L12" s="23">
        <f t="shared" si="0"/>
        <v>60</v>
      </c>
      <c r="M12" s="23">
        <f t="shared" si="0"/>
        <v>16</v>
      </c>
      <c r="N12" s="23">
        <f t="shared" si="0"/>
        <v>94</v>
      </c>
      <c r="O12" s="23">
        <f t="shared" si="0"/>
        <v>50</v>
      </c>
      <c r="P12" s="23">
        <f t="shared" si="0"/>
        <v>0</v>
      </c>
      <c r="Q12" s="23">
        <f t="shared" si="0"/>
        <v>108</v>
      </c>
      <c r="R12" s="23">
        <f t="shared" si="0"/>
        <v>45</v>
      </c>
      <c r="S12" s="23">
        <f t="shared" si="0"/>
        <v>16</v>
      </c>
      <c r="T12" s="23">
        <f t="shared" si="0"/>
        <v>96</v>
      </c>
      <c r="U12" s="23">
        <f t="shared" si="0"/>
        <v>32</v>
      </c>
      <c r="V12" s="23">
        <f t="shared" si="0"/>
        <v>0</v>
      </c>
      <c r="W12" s="23">
        <f t="shared" si="0"/>
        <v>68</v>
      </c>
      <c r="X12" s="23">
        <f t="shared" si="0"/>
        <v>53</v>
      </c>
      <c r="Y12" s="23">
        <f t="shared" si="0"/>
        <v>24</v>
      </c>
    </row>
    <row r="13" spans="1:25" ht="13.5" thickBo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25" ht="13.5" thickBot="1" x14ac:dyDescent="0.25">
      <c r="A14" s="21" t="s">
        <v>12</v>
      </c>
      <c r="B14" s="24">
        <f>B12+TRUNC(C12/16)</f>
        <v>149</v>
      </c>
      <c r="C14" s="25">
        <f>C12-(TRUNC(C12/16)*16)+TRUNC(D12/16)</f>
        <v>5</v>
      </c>
      <c r="D14" s="26">
        <f>D12-(TRUNC(D12/16)*16)</f>
        <v>8</v>
      </c>
      <c r="E14" s="24">
        <f>E12+TRUNC(F12/16)</f>
        <v>69</v>
      </c>
      <c r="F14" s="25">
        <f>F12-(TRUNC(F12/16)*16)+TRUNC(G12/16)</f>
        <v>5</v>
      </c>
      <c r="G14" s="26">
        <f>G12-(TRUNC(G12/16)*16)</f>
        <v>0</v>
      </c>
      <c r="H14" s="24">
        <f>H12+TRUNC(I12/16)</f>
        <v>105</v>
      </c>
      <c r="I14" s="25">
        <f>I12-(TRUNC(I12/16)*16)+TRUNC(J12/16)</f>
        <v>16</v>
      </c>
      <c r="J14" s="26">
        <f>J12-(TRUNC(J12/16)*16)</f>
        <v>0</v>
      </c>
      <c r="K14" s="24">
        <f>K12+TRUNC(L12/16)</f>
        <v>52</v>
      </c>
      <c r="L14" s="25">
        <f>L12-(TRUNC(L12/16)*16)+TRUNC(M12/16)</f>
        <v>13</v>
      </c>
      <c r="M14" s="26">
        <f>M12-(TRUNC(M12/16)*16)</f>
        <v>0</v>
      </c>
      <c r="N14" s="24">
        <f>N12+TRUNC(O12/16)</f>
        <v>97</v>
      </c>
      <c r="O14" s="25">
        <f>O12-(TRUNC(O12/16)*16)+TRUNC(P12/16)</f>
        <v>2</v>
      </c>
      <c r="P14" s="26">
        <f>P12-(TRUNC(P12/16)*16)</f>
        <v>0</v>
      </c>
      <c r="Q14" s="24">
        <f>Q12+TRUNC(R12/16)</f>
        <v>110</v>
      </c>
      <c r="R14" s="25">
        <f>R12-(TRUNC(R12/16)*16)+TRUNC(S12/16)</f>
        <v>14</v>
      </c>
      <c r="S14" s="26">
        <f>S12-(TRUNC(S12/16)*16)</f>
        <v>0</v>
      </c>
      <c r="T14" s="24">
        <f t="shared" ref="T14" si="1">T12+TRUNC(U12/16)</f>
        <v>98</v>
      </c>
      <c r="U14" s="25">
        <f t="shared" ref="U14" si="2">U12-(TRUNC(U12/16)*16)+TRUNC(V12/16)</f>
        <v>0</v>
      </c>
      <c r="V14" s="26">
        <f t="shared" ref="V14" si="3">V12-(TRUNC(V12/16)*16)</f>
        <v>0</v>
      </c>
      <c r="W14" s="24">
        <f t="shared" ref="W14" si="4">W12+TRUNC(X12/16)</f>
        <v>71</v>
      </c>
      <c r="X14" s="25">
        <f t="shared" ref="X14" si="5">X12-(TRUNC(X12/16)*16)+TRUNC(Y12/16)</f>
        <v>6</v>
      </c>
      <c r="Y14" s="26">
        <f t="shared" ref="Y14" si="6">Y12-(TRUNC(Y12/16)*16)</f>
        <v>8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19" workbookViewId="0">
      <selection activeCell="I46" sqref="I46"/>
    </sheetView>
  </sheetViews>
  <sheetFormatPr defaultRowHeight="12.75" x14ac:dyDescent="0.2"/>
  <cols>
    <col min="1" max="1" width="7.85546875" customWidth="1"/>
    <col min="2" max="3" width="10" style="1" customWidth="1"/>
    <col min="4" max="4" width="11.85546875" style="1" customWidth="1"/>
    <col min="5" max="5" width="11.28515625" style="1" customWidth="1"/>
    <col min="6" max="7" width="10" style="1" customWidth="1"/>
    <col min="8" max="8" width="10" customWidth="1"/>
    <col min="9" max="9" width="10" style="1" customWidth="1"/>
    <col min="10" max="10" width="6.140625" style="6" customWidth="1"/>
  </cols>
  <sheetData>
    <row r="1" spans="1:16" ht="17.25" customHeight="1" x14ac:dyDescent="0.2">
      <c r="B1" s="5" t="s">
        <v>6</v>
      </c>
      <c r="C1" s="5" t="s">
        <v>10</v>
      </c>
      <c r="D1" s="5" t="s">
        <v>90</v>
      </c>
      <c r="E1" s="5" t="s">
        <v>91</v>
      </c>
      <c r="F1" s="5" t="s">
        <v>3</v>
      </c>
      <c r="G1" s="5" t="s">
        <v>34</v>
      </c>
      <c r="H1" s="5" t="s">
        <v>35</v>
      </c>
      <c r="I1" s="5" t="s">
        <v>72</v>
      </c>
      <c r="L1" s="5"/>
      <c r="M1" s="5"/>
      <c r="N1" s="5"/>
      <c r="O1" s="5"/>
      <c r="P1" s="5"/>
    </row>
    <row r="2" spans="1:16" x14ac:dyDescent="0.2">
      <c r="A2" s="9" t="s">
        <v>16</v>
      </c>
      <c r="B2" s="10">
        <f>'SB1'!C2</f>
        <v>7</v>
      </c>
      <c r="C2" s="10">
        <f>'SB1'!C8</f>
        <v>3</v>
      </c>
      <c r="D2" s="10">
        <f>'SB1'!C14</f>
        <v>6</v>
      </c>
      <c r="E2" s="10">
        <f>'SB1'!C20</f>
        <v>2</v>
      </c>
      <c r="F2" s="10">
        <f>'SB1'!C26</f>
        <v>5</v>
      </c>
      <c r="G2" s="10">
        <f>'SB1'!C32</f>
        <v>8</v>
      </c>
      <c r="H2" s="10">
        <f>'SB1'!C38</f>
        <v>1</v>
      </c>
      <c r="I2" s="10">
        <f>'SB1'!C44</f>
        <v>4</v>
      </c>
      <c r="J2" s="5"/>
      <c r="K2" s="5"/>
      <c r="L2" s="5"/>
    </row>
    <row r="3" spans="1:16" x14ac:dyDescent="0.2">
      <c r="A3" s="9" t="s">
        <v>17</v>
      </c>
      <c r="B3" s="10">
        <f>'SB1'!C3</f>
        <v>6</v>
      </c>
      <c r="C3" s="10">
        <f>'SB1'!C9</f>
        <v>1</v>
      </c>
      <c r="D3" s="10">
        <f>'SB1'!C15</f>
        <v>5</v>
      </c>
      <c r="E3" s="10">
        <f>'SB1'!C21</f>
        <v>2</v>
      </c>
      <c r="F3" s="10">
        <f>'SB1'!C27</f>
        <v>8</v>
      </c>
      <c r="G3" s="10">
        <f>'SB1'!C33</f>
        <v>7</v>
      </c>
      <c r="H3" s="10">
        <f>'SB1'!C39</f>
        <v>4</v>
      </c>
      <c r="I3" s="10">
        <f>'SB1'!C45</f>
        <v>3</v>
      </c>
      <c r="J3" s="5"/>
      <c r="K3" s="5"/>
      <c r="L3" s="5"/>
    </row>
    <row r="4" spans="1:16" x14ac:dyDescent="0.2">
      <c r="A4" s="9" t="s">
        <v>18</v>
      </c>
      <c r="B4" s="10">
        <f>'SB1'!C4</f>
        <v>8</v>
      </c>
      <c r="C4" s="10">
        <f>'SB1'!C10</f>
        <v>7</v>
      </c>
      <c r="D4" s="10">
        <f>'SB1'!C16</f>
        <v>2</v>
      </c>
      <c r="E4" s="10">
        <f>'SB1'!C22</f>
        <v>1</v>
      </c>
      <c r="F4" s="10">
        <f>'SB1'!C28</f>
        <v>3</v>
      </c>
      <c r="G4" s="10">
        <f>'SB1'!C34</f>
        <v>4</v>
      </c>
      <c r="H4" s="10">
        <f>'SB1'!C40</f>
        <v>5</v>
      </c>
      <c r="I4" s="10">
        <f>'SB1'!C46</f>
        <v>6</v>
      </c>
      <c r="J4" s="5"/>
      <c r="K4" s="5"/>
      <c r="L4" s="5"/>
    </row>
    <row r="5" spans="1:16" x14ac:dyDescent="0.2">
      <c r="A5" s="9" t="s">
        <v>19</v>
      </c>
      <c r="B5" s="10">
        <f>'SB1'!C5</f>
        <v>5</v>
      </c>
      <c r="C5" s="10">
        <f>'SB1'!C11</f>
        <v>1</v>
      </c>
      <c r="D5" s="10">
        <f>'SB1'!C17</f>
        <v>3</v>
      </c>
      <c r="E5" s="10">
        <f>'SB1'!C23</f>
        <v>3</v>
      </c>
      <c r="F5" s="10">
        <f>'SB1'!C29</f>
        <v>6</v>
      </c>
      <c r="G5" s="10">
        <f>'SB1'!C35</f>
        <v>8</v>
      </c>
      <c r="H5" s="10">
        <f>'SB1'!C41</f>
        <v>4</v>
      </c>
      <c r="I5" s="10">
        <f>'SB1'!C47</f>
        <v>7</v>
      </c>
      <c r="N5" s="5"/>
      <c r="O5" s="5"/>
      <c r="P5" s="5"/>
    </row>
    <row r="6" spans="1:16" x14ac:dyDescent="0.2">
      <c r="A6" s="9" t="s">
        <v>20</v>
      </c>
      <c r="B6" s="10">
        <f>'SB1'!C6</f>
        <v>7</v>
      </c>
      <c r="C6" s="10">
        <f>'SB1'!C12</f>
        <v>3</v>
      </c>
      <c r="D6" s="10">
        <f>'SB1'!C18</f>
        <v>2</v>
      </c>
      <c r="E6" s="10">
        <f>'SB1'!C24</f>
        <v>0</v>
      </c>
      <c r="F6" s="10">
        <f>'SB1'!C30</f>
        <v>5</v>
      </c>
      <c r="G6" s="10">
        <f>'SB1'!C36</f>
        <v>4</v>
      </c>
      <c r="H6" s="10">
        <f>'SB1'!C42</f>
        <v>8</v>
      </c>
      <c r="I6" s="10">
        <f>'SB1'!C48</f>
        <v>6</v>
      </c>
      <c r="J6" s="5"/>
      <c r="K6" s="5"/>
      <c r="L6" s="5"/>
    </row>
    <row r="7" spans="1:16" x14ac:dyDescent="0.2">
      <c r="A7" s="9" t="s">
        <v>21</v>
      </c>
      <c r="B7" s="10">
        <f>'SB1'!C7</f>
        <v>3</v>
      </c>
      <c r="C7" s="10">
        <f>'SB1'!C13</f>
        <v>7</v>
      </c>
      <c r="D7" s="10">
        <f>'SB1'!C19</f>
        <v>6</v>
      </c>
      <c r="E7" s="10">
        <f>'SB1'!C25</f>
        <v>5</v>
      </c>
      <c r="F7" s="10">
        <f>'SB1'!C31</f>
        <v>1</v>
      </c>
      <c r="G7" s="10">
        <f>'SB1'!C37</f>
        <v>4</v>
      </c>
      <c r="H7" s="10">
        <f>'SB1'!C43</f>
        <v>8</v>
      </c>
      <c r="I7" s="10">
        <f>'SB1'!C49</f>
        <v>2</v>
      </c>
      <c r="J7" s="5"/>
      <c r="K7" s="5"/>
      <c r="L7" s="5"/>
    </row>
    <row r="8" spans="1:16" x14ac:dyDescent="0.2">
      <c r="A8" s="8" t="s">
        <v>22</v>
      </c>
      <c r="B8" s="5">
        <f t="shared" ref="B8:G8" si="0">SUM(B2:B7)</f>
        <v>36</v>
      </c>
      <c r="C8" s="5">
        <f t="shared" si="0"/>
        <v>22</v>
      </c>
      <c r="D8" s="5">
        <f t="shared" si="0"/>
        <v>24</v>
      </c>
      <c r="E8" s="5">
        <f t="shared" si="0"/>
        <v>13</v>
      </c>
      <c r="F8" s="5">
        <f t="shared" si="0"/>
        <v>28</v>
      </c>
      <c r="G8" s="5">
        <f t="shared" si="0"/>
        <v>35</v>
      </c>
      <c r="H8" s="5">
        <f t="shared" ref="H8:I8" si="1">SUM(H2:H7)</f>
        <v>30</v>
      </c>
      <c r="I8" s="5">
        <f t="shared" si="1"/>
        <v>28</v>
      </c>
    </row>
    <row r="9" spans="1:16" x14ac:dyDescent="0.2">
      <c r="A9" s="11" t="s">
        <v>16</v>
      </c>
      <c r="B9" s="12">
        <v>3</v>
      </c>
      <c r="C9" s="12">
        <v>2</v>
      </c>
      <c r="D9" s="12">
        <v>8</v>
      </c>
      <c r="E9" s="12">
        <v>1</v>
      </c>
      <c r="F9" s="12">
        <v>5</v>
      </c>
      <c r="G9" s="12">
        <v>7</v>
      </c>
      <c r="H9" s="12">
        <v>6</v>
      </c>
      <c r="I9" s="12">
        <v>4</v>
      </c>
    </row>
    <row r="10" spans="1:16" x14ac:dyDescent="0.2">
      <c r="A10" s="11" t="s">
        <v>17</v>
      </c>
      <c r="B10" s="12">
        <v>7</v>
      </c>
      <c r="C10" s="12">
        <v>2</v>
      </c>
      <c r="D10" s="12">
        <v>8</v>
      </c>
      <c r="E10" s="12">
        <v>6</v>
      </c>
      <c r="F10" s="12">
        <v>3</v>
      </c>
      <c r="G10" s="12">
        <v>5</v>
      </c>
      <c r="H10" s="12">
        <v>4</v>
      </c>
      <c r="I10" s="12">
        <v>1</v>
      </c>
    </row>
    <row r="11" spans="1:16" x14ac:dyDescent="0.2">
      <c r="A11" s="11" t="s">
        <v>18</v>
      </c>
      <c r="B11" s="12">
        <v>7</v>
      </c>
      <c r="C11" s="12">
        <v>2</v>
      </c>
      <c r="D11" s="12">
        <v>1</v>
      </c>
      <c r="E11" s="12">
        <v>3</v>
      </c>
      <c r="F11" s="12">
        <v>5</v>
      </c>
      <c r="G11" s="12">
        <v>8</v>
      </c>
      <c r="H11" s="12">
        <v>6</v>
      </c>
      <c r="I11" s="12">
        <v>4</v>
      </c>
    </row>
    <row r="12" spans="1:16" x14ac:dyDescent="0.2">
      <c r="A12" s="11" t="s">
        <v>19</v>
      </c>
      <c r="B12" s="12">
        <v>5</v>
      </c>
      <c r="C12" s="12">
        <v>4</v>
      </c>
      <c r="D12" s="12">
        <v>3</v>
      </c>
      <c r="E12" s="12">
        <v>6</v>
      </c>
      <c r="F12" s="12">
        <v>7</v>
      </c>
      <c r="G12" s="12">
        <v>8</v>
      </c>
      <c r="H12" s="12">
        <v>3</v>
      </c>
      <c r="I12" s="12">
        <v>1</v>
      </c>
    </row>
    <row r="13" spans="1:16" x14ac:dyDescent="0.2">
      <c r="A13" s="11" t="s">
        <v>20</v>
      </c>
      <c r="B13" s="12">
        <v>7</v>
      </c>
      <c r="C13" s="12">
        <v>5</v>
      </c>
      <c r="D13" s="12">
        <v>6</v>
      </c>
      <c r="E13" s="12">
        <v>1</v>
      </c>
      <c r="F13" s="12">
        <v>8</v>
      </c>
      <c r="G13" s="12">
        <v>4</v>
      </c>
      <c r="H13" s="12">
        <v>2</v>
      </c>
      <c r="I13" s="12">
        <v>3</v>
      </c>
    </row>
    <row r="14" spans="1:16" x14ac:dyDescent="0.2">
      <c r="A14" s="11" t="s">
        <v>21</v>
      </c>
      <c r="B14" s="12">
        <v>2</v>
      </c>
      <c r="C14" s="12">
        <v>1</v>
      </c>
      <c r="D14" s="12">
        <v>7</v>
      </c>
      <c r="E14" s="12">
        <v>5</v>
      </c>
      <c r="F14" s="12">
        <v>4</v>
      </c>
      <c r="G14" s="12">
        <v>4</v>
      </c>
      <c r="H14" s="12">
        <v>8</v>
      </c>
      <c r="I14" s="12">
        <v>6</v>
      </c>
    </row>
    <row r="15" spans="1:16" x14ac:dyDescent="0.2">
      <c r="A15" s="8" t="s">
        <v>23</v>
      </c>
      <c r="B15" s="5">
        <f t="shared" ref="B15:G15" si="2">SUM(B9:B14)</f>
        <v>31</v>
      </c>
      <c r="C15" s="5">
        <f t="shared" si="2"/>
        <v>16</v>
      </c>
      <c r="D15" s="5">
        <f t="shared" si="2"/>
        <v>33</v>
      </c>
      <c r="E15" s="5">
        <f t="shared" si="2"/>
        <v>22</v>
      </c>
      <c r="F15" s="5">
        <f t="shared" si="2"/>
        <v>32</v>
      </c>
      <c r="G15" s="5">
        <f t="shared" si="2"/>
        <v>36</v>
      </c>
      <c r="H15" s="5">
        <f t="shared" ref="H15:I15" si="3">SUM(H9:H14)</f>
        <v>29</v>
      </c>
      <c r="I15" s="5">
        <f t="shared" si="3"/>
        <v>19</v>
      </c>
    </row>
    <row r="16" spans="1:16" x14ac:dyDescent="0.2">
      <c r="A16" s="13" t="s">
        <v>16</v>
      </c>
      <c r="B16" s="14">
        <v>8</v>
      </c>
      <c r="C16" s="14">
        <v>6</v>
      </c>
      <c r="D16" s="14">
        <v>1</v>
      </c>
      <c r="E16" s="14">
        <v>2</v>
      </c>
      <c r="F16" s="14">
        <v>5</v>
      </c>
      <c r="G16" s="14">
        <v>7</v>
      </c>
      <c r="H16" s="14">
        <v>3</v>
      </c>
      <c r="I16" s="14">
        <v>4</v>
      </c>
    </row>
    <row r="17" spans="1:9" x14ac:dyDescent="0.2">
      <c r="A17" s="13" t="s">
        <v>17</v>
      </c>
      <c r="B17" s="14">
        <v>5</v>
      </c>
      <c r="C17" s="14">
        <v>8</v>
      </c>
      <c r="D17" s="14">
        <v>2</v>
      </c>
      <c r="E17" s="14">
        <v>7</v>
      </c>
      <c r="F17" s="14">
        <v>6</v>
      </c>
      <c r="G17" s="14">
        <v>3</v>
      </c>
      <c r="H17" s="14">
        <v>4</v>
      </c>
      <c r="I17" s="14">
        <v>1</v>
      </c>
    </row>
    <row r="18" spans="1:9" x14ac:dyDescent="0.2">
      <c r="A18" s="13" t="s">
        <v>18</v>
      </c>
      <c r="B18" s="14">
        <v>4</v>
      </c>
      <c r="C18" s="14">
        <v>3</v>
      </c>
      <c r="D18" s="14">
        <v>8</v>
      </c>
      <c r="E18" s="14">
        <v>1</v>
      </c>
      <c r="F18" s="14">
        <v>7</v>
      </c>
      <c r="G18" s="14">
        <v>5</v>
      </c>
      <c r="H18" s="14">
        <v>2</v>
      </c>
      <c r="I18" s="14">
        <v>6</v>
      </c>
    </row>
    <row r="19" spans="1:9" x14ac:dyDescent="0.2">
      <c r="A19" s="13" t="s">
        <v>19</v>
      </c>
      <c r="B19" s="14">
        <v>7</v>
      </c>
      <c r="C19" s="14">
        <v>4</v>
      </c>
      <c r="D19" s="14">
        <v>2</v>
      </c>
      <c r="E19" s="14">
        <v>3</v>
      </c>
      <c r="F19" s="14">
        <v>8</v>
      </c>
      <c r="G19" s="14">
        <v>6</v>
      </c>
      <c r="H19" s="14">
        <v>5</v>
      </c>
      <c r="I19" s="14">
        <v>1</v>
      </c>
    </row>
    <row r="20" spans="1:9" x14ac:dyDescent="0.2">
      <c r="A20" s="13" t="s">
        <v>20</v>
      </c>
      <c r="B20" s="14">
        <v>8</v>
      </c>
      <c r="C20" s="14">
        <v>2</v>
      </c>
      <c r="D20" s="14">
        <v>4</v>
      </c>
      <c r="E20" s="14">
        <v>5</v>
      </c>
      <c r="F20" s="14">
        <v>7</v>
      </c>
      <c r="G20" s="14">
        <v>6</v>
      </c>
      <c r="H20" s="14">
        <v>3</v>
      </c>
      <c r="I20" s="14">
        <v>0</v>
      </c>
    </row>
    <row r="21" spans="1:9" x14ac:dyDescent="0.2">
      <c r="A21" s="13" t="s">
        <v>21</v>
      </c>
      <c r="B21" s="14">
        <v>7</v>
      </c>
      <c r="C21" s="14">
        <v>6</v>
      </c>
      <c r="D21" s="14">
        <v>5</v>
      </c>
      <c r="E21" s="14">
        <v>0</v>
      </c>
      <c r="F21" s="14">
        <v>3</v>
      </c>
      <c r="G21" s="14">
        <v>4</v>
      </c>
      <c r="H21" s="14">
        <v>2</v>
      </c>
      <c r="I21" s="14">
        <v>8</v>
      </c>
    </row>
    <row r="22" spans="1:9" x14ac:dyDescent="0.2">
      <c r="A22" t="s">
        <v>24</v>
      </c>
      <c r="B22" s="5">
        <f t="shared" ref="B22:G22" si="4">SUM(B16:B21)</f>
        <v>39</v>
      </c>
      <c r="C22" s="5">
        <f t="shared" si="4"/>
        <v>29</v>
      </c>
      <c r="D22" s="5">
        <f t="shared" si="4"/>
        <v>22</v>
      </c>
      <c r="E22" s="5">
        <f t="shared" si="4"/>
        <v>18</v>
      </c>
      <c r="F22" s="5">
        <f t="shared" si="4"/>
        <v>36</v>
      </c>
      <c r="G22" s="5">
        <f t="shared" si="4"/>
        <v>31</v>
      </c>
      <c r="H22" s="5">
        <f t="shared" ref="H22:I22" si="5">SUM(H16:H21)</f>
        <v>19</v>
      </c>
      <c r="I22" s="5">
        <f t="shared" si="5"/>
        <v>20</v>
      </c>
    </row>
    <row r="23" spans="1:9" x14ac:dyDescent="0.2">
      <c r="A23" s="18" t="s">
        <v>16</v>
      </c>
      <c r="B23" s="19">
        <v>8</v>
      </c>
      <c r="C23" s="19">
        <v>5</v>
      </c>
      <c r="D23" s="19">
        <v>4</v>
      </c>
      <c r="E23" s="19">
        <v>0</v>
      </c>
      <c r="F23" s="19">
        <v>3</v>
      </c>
      <c r="G23" s="19">
        <v>6</v>
      </c>
      <c r="H23" s="19">
        <v>7</v>
      </c>
      <c r="I23" s="19">
        <v>2</v>
      </c>
    </row>
    <row r="24" spans="1:9" x14ac:dyDescent="0.2">
      <c r="A24" s="18" t="s">
        <v>17</v>
      </c>
      <c r="B24" s="19">
        <v>3</v>
      </c>
      <c r="C24" s="19">
        <v>0</v>
      </c>
      <c r="D24" s="19">
        <v>5</v>
      </c>
      <c r="E24" s="19">
        <v>7</v>
      </c>
      <c r="F24" s="19">
        <v>8</v>
      </c>
      <c r="G24" s="19">
        <v>6</v>
      </c>
      <c r="H24" s="19">
        <v>5</v>
      </c>
      <c r="I24" s="19">
        <v>0</v>
      </c>
    </row>
    <row r="25" spans="1:9" x14ac:dyDescent="0.2">
      <c r="A25" s="18" t="s">
        <v>18</v>
      </c>
      <c r="B25" s="19">
        <v>8</v>
      </c>
      <c r="C25" s="19">
        <v>7</v>
      </c>
      <c r="D25" s="19">
        <v>1</v>
      </c>
      <c r="E25" s="19">
        <v>2</v>
      </c>
      <c r="F25" s="19">
        <v>5</v>
      </c>
      <c r="G25" s="19">
        <v>3</v>
      </c>
      <c r="H25" s="19">
        <v>5</v>
      </c>
      <c r="I25" s="19">
        <v>6</v>
      </c>
    </row>
    <row r="26" spans="1:9" x14ac:dyDescent="0.2">
      <c r="A26" s="18" t="s">
        <v>19</v>
      </c>
      <c r="B26" s="19">
        <v>5</v>
      </c>
      <c r="C26" s="19">
        <v>3</v>
      </c>
      <c r="D26" s="19">
        <v>1</v>
      </c>
      <c r="E26" s="19">
        <v>6</v>
      </c>
      <c r="F26" s="19">
        <v>2</v>
      </c>
      <c r="G26" s="19">
        <v>4</v>
      </c>
      <c r="H26" s="19">
        <v>8</v>
      </c>
      <c r="I26" s="19">
        <v>7</v>
      </c>
    </row>
    <row r="27" spans="1:9" x14ac:dyDescent="0.2">
      <c r="A27" s="18" t="s">
        <v>20</v>
      </c>
      <c r="B27" s="19">
        <v>2</v>
      </c>
      <c r="C27" s="19">
        <v>6</v>
      </c>
      <c r="D27" s="19">
        <v>8</v>
      </c>
      <c r="E27" s="19">
        <v>0</v>
      </c>
      <c r="F27" s="19">
        <v>4</v>
      </c>
      <c r="G27" s="19">
        <v>7</v>
      </c>
      <c r="H27" s="19">
        <v>6</v>
      </c>
      <c r="I27" s="19">
        <v>3</v>
      </c>
    </row>
    <row r="28" spans="1:9" x14ac:dyDescent="0.2">
      <c r="A28" s="18" t="s">
        <v>21</v>
      </c>
      <c r="B28" s="19">
        <v>7</v>
      </c>
      <c r="C28" s="19">
        <v>4</v>
      </c>
      <c r="D28" s="19">
        <v>2</v>
      </c>
      <c r="E28" s="19">
        <v>6</v>
      </c>
      <c r="F28" s="19">
        <v>8</v>
      </c>
      <c r="G28" s="19">
        <v>5</v>
      </c>
      <c r="H28" s="19">
        <v>3</v>
      </c>
      <c r="I28" s="19">
        <v>0</v>
      </c>
    </row>
    <row r="29" spans="1:9" x14ac:dyDescent="0.2">
      <c r="A29" t="s">
        <v>25</v>
      </c>
      <c r="B29" s="5">
        <f t="shared" ref="B29:G29" si="6">SUM(B23:B28)</f>
        <v>33</v>
      </c>
      <c r="C29" s="5">
        <f t="shared" si="6"/>
        <v>25</v>
      </c>
      <c r="D29" s="5">
        <f t="shared" si="6"/>
        <v>21</v>
      </c>
      <c r="E29" s="5">
        <f t="shared" si="6"/>
        <v>21</v>
      </c>
      <c r="F29" s="5">
        <f t="shared" si="6"/>
        <v>30</v>
      </c>
      <c r="G29" s="5">
        <f t="shared" si="6"/>
        <v>31</v>
      </c>
      <c r="H29" s="5">
        <f t="shared" ref="H29:I29" si="7">SUM(H23:H28)</f>
        <v>34</v>
      </c>
      <c r="I29" s="5">
        <f t="shared" si="7"/>
        <v>18</v>
      </c>
    </row>
    <row r="30" spans="1:9" x14ac:dyDescent="0.2">
      <c r="A30" s="15" t="s">
        <v>16</v>
      </c>
      <c r="B30" s="16">
        <v>5</v>
      </c>
      <c r="C30" s="16">
        <v>6</v>
      </c>
      <c r="D30" s="16">
        <v>4</v>
      </c>
      <c r="E30" s="16">
        <v>1</v>
      </c>
      <c r="F30" s="16">
        <v>3</v>
      </c>
      <c r="G30" s="16">
        <v>8</v>
      </c>
      <c r="H30" s="16">
        <v>8</v>
      </c>
      <c r="I30" s="16">
        <v>2</v>
      </c>
    </row>
    <row r="31" spans="1:9" x14ac:dyDescent="0.2">
      <c r="A31" s="15" t="s">
        <v>17</v>
      </c>
      <c r="B31" s="16">
        <v>8</v>
      </c>
      <c r="C31" s="16">
        <v>4</v>
      </c>
      <c r="D31" s="16">
        <v>7</v>
      </c>
      <c r="E31" s="16">
        <v>1</v>
      </c>
      <c r="F31" s="16">
        <v>6</v>
      </c>
      <c r="G31" s="16">
        <v>3</v>
      </c>
      <c r="H31" s="16">
        <v>5</v>
      </c>
      <c r="I31" s="16">
        <v>2</v>
      </c>
    </row>
    <row r="32" spans="1:9" x14ac:dyDescent="0.2">
      <c r="A32" s="15" t="s">
        <v>18</v>
      </c>
      <c r="B32" s="16">
        <v>3</v>
      </c>
      <c r="C32" s="16">
        <v>5</v>
      </c>
      <c r="D32" s="16">
        <v>7</v>
      </c>
      <c r="E32" s="16">
        <v>1</v>
      </c>
      <c r="F32" s="16">
        <v>2</v>
      </c>
      <c r="G32" s="16">
        <v>6</v>
      </c>
      <c r="H32" s="16">
        <v>8</v>
      </c>
      <c r="I32" s="16">
        <v>4</v>
      </c>
    </row>
    <row r="33" spans="1:9" x14ac:dyDescent="0.2">
      <c r="A33" s="15" t="s">
        <v>19</v>
      </c>
      <c r="B33" s="16">
        <v>7</v>
      </c>
      <c r="C33" s="16">
        <v>0</v>
      </c>
      <c r="D33" s="16">
        <v>2</v>
      </c>
      <c r="E33" s="16">
        <v>3</v>
      </c>
      <c r="F33" s="16">
        <v>4</v>
      </c>
      <c r="G33" s="16">
        <v>8</v>
      </c>
      <c r="H33" s="16">
        <v>5</v>
      </c>
      <c r="I33" s="16">
        <v>6</v>
      </c>
    </row>
    <row r="34" spans="1:9" x14ac:dyDescent="0.2">
      <c r="A34" s="15" t="s">
        <v>20</v>
      </c>
      <c r="B34" s="16">
        <v>6</v>
      </c>
      <c r="C34" s="16">
        <v>2</v>
      </c>
      <c r="D34" s="16">
        <v>0</v>
      </c>
      <c r="E34" s="16">
        <v>5</v>
      </c>
      <c r="F34" s="16">
        <v>3</v>
      </c>
      <c r="G34" s="16">
        <v>4</v>
      </c>
      <c r="H34" s="16">
        <v>8</v>
      </c>
      <c r="I34" s="16">
        <v>7</v>
      </c>
    </row>
    <row r="35" spans="1:9" x14ac:dyDescent="0.2">
      <c r="A35" s="15" t="s">
        <v>21</v>
      </c>
      <c r="B35" s="16">
        <v>8</v>
      </c>
      <c r="C35" s="16">
        <v>1</v>
      </c>
      <c r="D35" s="16">
        <v>6</v>
      </c>
      <c r="E35" s="16">
        <v>4</v>
      </c>
      <c r="F35" s="16">
        <v>3</v>
      </c>
      <c r="G35" s="16">
        <v>5</v>
      </c>
      <c r="H35" s="16">
        <v>7</v>
      </c>
      <c r="I35" s="16">
        <v>2</v>
      </c>
    </row>
    <row r="36" spans="1:9" x14ac:dyDescent="0.2">
      <c r="A36" t="s">
        <v>26</v>
      </c>
      <c r="B36" s="5">
        <f t="shared" ref="B36:G36" si="8">SUM(B30:B35)</f>
        <v>37</v>
      </c>
      <c r="C36" s="5">
        <f t="shared" si="8"/>
        <v>18</v>
      </c>
      <c r="D36" s="5">
        <f t="shared" si="8"/>
        <v>26</v>
      </c>
      <c r="E36" s="5">
        <f t="shared" si="8"/>
        <v>15</v>
      </c>
      <c r="F36" s="5">
        <f t="shared" si="8"/>
        <v>21</v>
      </c>
      <c r="G36" s="5">
        <f t="shared" si="8"/>
        <v>34</v>
      </c>
      <c r="H36" s="5">
        <f t="shared" ref="H36:I36" si="9">SUM(H30:H35)</f>
        <v>41</v>
      </c>
      <c r="I36" s="5">
        <f t="shared" si="9"/>
        <v>23</v>
      </c>
    </row>
    <row r="37" spans="1:9" x14ac:dyDescent="0.2">
      <c r="B37" s="5" t="s">
        <v>6</v>
      </c>
      <c r="C37" s="5" t="s">
        <v>10</v>
      </c>
      <c r="D37" s="5" t="s">
        <v>90</v>
      </c>
      <c r="E37" s="5" t="s">
        <v>91</v>
      </c>
      <c r="F37" s="5" t="s">
        <v>3</v>
      </c>
      <c r="G37" s="5" t="s">
        <v>34</v>
      </c>
      <c r="H37" s="5" t="s">
        <v>35</v>
      </c>
      <c r="I37" s="5" t="s">
        <v>72</v>
      </c>
    </row>
    <row r="38" spans="1:9" x14ac:dyDescent="0.2">
      <c r="B38" s="5">
        <f t="shared" ref="B38:I38" si="10">B8+B15+B22+B29+B36</f>
        <v>176</v>
      </c>
      <c r="C38" s="5">
        <f t="shared" si="10"/>
        <v>110</v>
      </c>
      <c r="D38" s="5">
        <f t="shared" si="10"/>
        <v>126</v>
      </c>
      <c r="E38" s="5">
        <f t="shared" si="10"/>
        <v>89</v>
      </c>
      <c r="F38" s="5">
        <f t="shared" si="10"/>
        <v>147</v>
      </c>
      <c r="G38" s="5">
        <f t="shared" si="10"/>
        <v>167</v>
      </c>
      <c r="H38" s="5">
        <f t="shared" si="10"/>
        <v>153</v>
      </c>
      <c r="I38" s="5">
        <f t="shared" si="10"/>
        <v>108</v>
      </c>
    </row>
    <row r="40" spans="1:9" x14ac:dyDescent="0.2">
      <c r="F40" s="42" t="s">
        <v>15</v>
      </c>
      <c r="G40" s="42" t="s">
        <v>14</v>
      </c>
      <c r="H40" s="43" t="s">
        <v>40</v>
      </c>
    </row>
    <row r="41" spans="1:9" x14ac:dyDescent="0.2">
      <c r="B41" s="5">
        <v>1</v>
      </c>
      <c r="C41" s="5" t="str">
        <f>B37</f>
        <v>Isis A</v>
      </c>
      <c r="D41" s="5">
        <f>B38</f>
        <v>176</v>
      </c>
      <c r="E41" s="5"/>
      <c r="F41" s="44">
        <f>'Team Weights'!B14</f>
        <v>149</v>
      </c>
      <c r="G41" s="44">
        <f>'Team Weights'!C14</f>
        <v>5</v>
      </c>
      <c r="H41" s="44">
        <f>'Team Weights'!D14</f>
        <v>8</v>
      </c>
    </row>
    <row r="42" spans="1:9" x14ac:dyDescent="0.2">
      <c r="B42" s="5">
        <v>2</v>
      </c>
      <c r="C42" s="5" t="str">
        <f>G37</f>
        <v>Pewsey 1</v>
      </c>
      <c r="D42" s="5">
        <f>G38</f>
        <v>167</v>
      </c>
      <c r="E42" s="5"/>
      <c r="F42" s="44">
        <f>'Team Weights'!Q14</f>
        <v>110</v>
      </c>
      <c r="G42" s="44">
        <f>'Team Weights'!R14</f>
        <v>14</v>
      </c>
      <c r="H42" s="44">
        <f>'Team Weights'!S14</f>
        <v>0</v>
      </c>
    </row>
    <row r="43" spans="1:9" x14ac:dyDescent="0.2">
      <c r="B43" s="5">
        <v>3</v>
      </c>
      <c r="C43" s="7" t="str">
        <f>H37</f>
        <v>Pewsey 2</v>
      </c>
      <c r="D43" s="5">
        <f>H38</f>
        <v>153</v>
      </c>
      <c r="F43" s="44">
        <f>'Team Weights'!T14</f>
        <v>98</v>
      </c>
      <c r="G43" s="44">
        <f>'Team Weights'!U14</f>
        <v>0</v>
      </c>
      <c r="H43" s="44">
        <f>'Team Weights'!V14</f>
        <v>0</v>
      </c>
    </row>
    <row r="44" spans="1:9" x14ac:dyDescent="0.2">
      <c r="B44" s="5">
        <v>4</v>
      </c>
      <c r="C44" s="5" t="str">
        <f>F37</f>
        <v>Radcot</v>
      </c>
      <c r="D44" s="5">
        <f>F38</f>
        <v>147</v>
      </c>
      <c r="E44" s="5"/>
      <c r="F44" s="44">
        <f>'Team Weights'!N14</f>
        <v>97</v>
      </c>
      <c r="G44" s="44">
        <f>'Team Weights'!O14</f>
        <v>2</v>
      </c>
      <c r="H44" s="44">
        <f>'Team Weights'!P14</f>
        <v>0</v>
      </c>
    </row>
    <row r="45" spans="1:9" x14ac:dyDescent="0.2">
      <c r="B45" s="5">
        <v>5</v>
      </c>
      <c r="C45" s="5" t="str">
        <f>D37</f>
        <v>Clan/LechA</v>
      </c>
      <c r="D45" s="5">
        <f>D38</f>
        <v>126</v>
      </c>
      <c r="E45" s="5"/>
      <c r="F45" s="44">
        <f>'Team Weights'!H14</f>
        <v>105</v>
      </c>
      <c r="G45" s="44">
        <f>'Team Weights'!I14</f>
        <v>16</v>
      </c>
      <c r="H45" s="44">
        <f>'Team Weights'!J14</f>
        <v>0</v>
      </c>
    </row>
    <row r="46" spans="1:9" x14ac:dyDescent="0.2">
      <c r="B46" s="5">
        <v>6</v>
      </c>
      <c r="C46" s="5" t="str">
        <f>C37</f>
        <v>Isis B</v>
      </c>
      <c r="D46" s="5">
        <f>C38</f>
        <v>110</v>
      </c>
      <c r="E46" s="5"/>
      <c r="F46" s="44">
        <f>'Team Weights'!E14</f>
        <v>69</v>
      </c>
      <c r="G46" s="44">
        <f>'Team Weights'!F14</f>
        <v>5</v>
      </c>
      <c r="H46" s="44">
        <f>'Team Weights'!G14</f>
        <v>0</v>
      </c>
    </row>
    <row r="47" spans="1:9" x14ac:dyDescent="0.2">
      <c r="B47" s="5">
        <v>7</v>
      </c>
      <c r="C47" s="5" t="str">
        <f>I37</f>
        <v>Pewsey 3</v>
      </c>
      <c r="D47" s="5">
        <f>I38</f>
        <v>108</v>
      </c>
      <c r="F47" s="44">
        <f>'Team Weights'!W14</f>
        <v>71</v>
      </c>
      <c r="G47" s="44">
        <f>'Team Weights'!X14</f>
        <v>6</v>
      </c>
      <c r="H47" s="44">
        <f>'Team Weights'!Y14</f>
        <v>8</v>
      </c>
    </row>
    <row r="48" spans="1:9" x14ac:dyDescent="0.2">
      <c r="B48" s="5">
        <v>8</v>
      </c>
      <c r="C48" s="7" t="str">
        <f>E37</f>
        <v>Clan/LechB</v>
      </c>
      <c r="D48" s="5">
        <f>E38</f>
        <v>89</v>
      </c>
      <c r="E48" s="5"/>
      <c r="F48" s="44">
        <f>'Team Weights'!K14</f>
        <v>52</v>
      </c>
      <c r="G48" s="44">
        <f>'Team Weights'!L14</f>
        <v>13</v>
      </c>
      <c r="H48" s="44">
        <f>'Team Weights'!M14</f>
        <v>0</v>
      </c>
    </row>
  </sheetData>
  <sortState ref="C41:H46">
    <sortCondition descending="1" ref="E41:E46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N29" sqref="N29"/>
    </sheetView>
  </sheetViews>
  <sheetFormatPr defaultRowHeight="12.75" x14ac:dyDescent="0.2"/>
  <cols>
    <col min="1" max="1" width="4.5703125" style="1" customWidth="1"/>
    <col min="2" max="2" width="16.7109375" style="38" customWidth="1"/>
    <col min="3" max="3" width="17.7109375" customWidth="1"/>
    <col min="4" max="8" width="9.28515625" style="1" customWidth="1"/>
    <col min="9" max="12" width="9.140625" style="1"/>
  </cols>
  <sheetData>
    <row r="1" spans="1:12" ht="13.5" thickBot="1" x14ac:dyDescent="0.25">
      <c r="B1" s="39" t="s">
        <v>0</v>
      </c>
      <c r="C1" s="3" t="s">
        <v>4</v>
      </c>
      <c r="D1" s="4" t="s">
        <v>1</v>
      </c>
      <c r="E1" s="4" t="s">
        <v>2</v>
      </c>
      <c r="F1" s="4" t="s">
        <v>31</v>
      </c>
      <c r="G1" s="4" t="s">
        <v>3</v>
      </c>
      <c r="H1" s="4" t="s">
        <v>11</v>
      </c>
      <c r="I1" s="4" t="s">
        <v>12</v>
      </c>
      <c r="J1" s="4" t="s">
        <v>7</v>
      </c>
      <c r="K1" s="4" t="s">
        <v>8</v>
      </c>
      <c r="L1" s="4" t="s">
        <v>13</v>
      </c>
    </row>
    <row r="2" spans="1:12" ht="13.5" thickBot="1" x14ac:dyDescent="0.25">
      <c r="A2" s="1">
        <v>1</v>
      </c>
      <c r="B2" s="39" t="str">
        <f>'SB1'!A40</f>
        <v>B Shutler</v>
      </c>
      <c r="C2" s="39" t="str">
        <f>'SB1'!B40</f>
        <v>Pewsey 2</v>
      </c>
      <c r="D2" s="41">
        <f>'SB1'!C40</f>
        <v>5</v>
      </c>
      <c r="E2" s="41">
        <f>Clan!C40</f>
        <v>8</v>
      </c>
      <c r="F2" s="41">
        <f>Lech!C40</f>
        <v>2</v>
      </c>
      <c r="G2" s="41">
        <f>Rad!C40</f>
        <v>8</v>
      </c>
      <c r="H2" s="41">
        <f>Pew!C40</f>
        <v>8</v>
      </c>
      <c r="I2" s="4">
        <f>SUM(D2:H2)</f>
        <v>31</v>
      </c>
      <c r="J2" s="4">
        <f>Weights!J40</f>
        <v>25</v>
      </c>
      <c r="K2" s="4">
        <f>Weights!K40</f>
        <v>15</v>
      </c>
      <c r="L2" s="4">
        <f>Weights!L40</f>
        <v>8</v>
      </c>
    </row>
    <row r="3" spans="1:12" ht="13.5" thickBot="1" x14ac:dyDescent="0.25">
      <c r="A3" s="1">
        <v>2</v>
      </c>
      <c r="B3" s="39" t="str">
        <f>'SB1'!A32</f>
        <v>Chris Rushton</v>
      </c>
      <c r="C3" s="39" t="str">
        <f>'SB1'!B32</f>
        <v>Pewsey 1</v>
      </c>
      <c r="D3" s="41">
        <f>'SB1'!C32</f>
        <v>8</v>
      </c>
      <c r="E3" s="41">
        <f>Clan!C32</f>
        <v>4</v>
      </c>
      <c r="F3" s="41">
        <f>Lech!C32</f>
        <v>6</v>
      </c>
      <c r="G3" s="41">
        <f>Rad!C32</f>
        <v>5</v>
      </c>
      <c r="H3" s="41">
        <f>Pew!C32</f>
        <v>8</v>
      </c>
      <c r="I3" s="4">
        <f>SUM(D3:H3)</f>
        <v>31</v>
      </c>
      <c r="J3" s="4">
        <f>Weights!J32</f>
        <v>18</v>
      </c>
      <c r="K3" s="4">
        <f>Weights!K32</f>
        <v>14</v>
      </c>
      <c r="L3" s="4">
        <f>Weights!L32</f>
        <v>8</v>
      </c>
    </row>
    <row r="4" spans="1:12" ht="13.5" thickBot="1" x14ac:dyDescent="0.25">
      <c r="A4" s="1">
        <v>3</v>
      </c>
      <c r="B4" s="39" t="str">
        <f>'SB1'!A13</f>
        <v>Brian Webb</v>
      </c>
      <c r="C4" s="39" t="str">
        <f>'SB1'!B13</f>
        <v>Isis B</v>
      </c>
      <c r="D4" s="41">
        <f>'SB1'!C13</f>
        <v>7</v>
      </c>
      <c r="E4" s="50">
        <f>Clan!C13</f>
        <v>0</v>
      </c>
      <c r="F4" s="41">
        <f>Lech!C13</f>
        <v>7</v>
      </c>
      <c r="G4" s="41">
        <f>Rad!C13</f>
        <v>8</v>
      </c>
      <c r="H4" s="41">
        <f>Pew!C13</f>
        <v>8</v>
      </c>
      <c r="I4" s="4">
        <f>SUM(D4:H4)</f>
        <v>30</v>
      </c>
      <c r="J4" s="4">
        <f>Weights!J13</f>
        <v>33</v>
      </c>
      <c r="K4" s="4">
        <f>Weights!K13</f>
        <v>9</v>
      </c>
      <c r="L4" s="4">
        <f>Weights!L13</f>
        <v>8</v>
      </c>
    </row>
    <row r="5" spans="1:12" ht="13.5" thickBot="1" x14ac:dyDescent="0.25">
      <c r="A5" s="1">
        <v>4</v>
      </c>
      <c r="B5" s="39" t="str">
        <f>'SB1'!A26</f>
        <v>Brian Ballard</v>
      </c>
      <c r="C5" s="39" t="str">
        <f>'SB1'!B26</f>
        <v>Radcot</v>
      </c>
      <c r="D5" s="41">
        <f>'SB1'!C26</f>
        <v>5</v>
      </c>
      <c r="E5" s="41">
        <f>Clan!C26</f>
        <v>4</v>
      </c>
      <c r="F5" s="41">
        <f>Lech!C26</f>
        <v>7</v>
      </c>
      <c r="G5" s="41">
        <f>Rad!C26</f>
        <v>8</v>
      </c>
      <c r="H5" s="41">
        <f>Pew!C26</f>
        <v>6</v>
      </c>
      <c r="I5" s="4">
        <f>SUM(D5:H5)</f>
        <v>30</v>
      </c>
      <c r="J5" s="4">
        <f>Weights!J26</f>
        <v>20</v>
      </c>
      <c r="K5" s="4">
        <f>Weights!K26</f>
        <v>6</v>
      </c>
      <c r="L5" s="4">
        <f>Weights!L26</f>
        <v>0</v>
      </c>
    </row>
    <row r="6" spans="1:12" ht="13.5" thickBot="1" x14ac:dyDescent="0.25">
      <c r="A6" s="1">
        <v>5</v>
      </c>
      <c r="B6" s="39" t="str">
        <f>'SB1'!A28</f>
        <v>John Swann</v>
      </c>
      <c r="C6" s="39" t="str">
        <f>'SB1'!B28</f>
        <v>Radcot</v>
      </c>
      <c r="D6" s="41">
        <f>'SB1'!C28</f>
        <v>3</v>
      </c>
      <c r="E6" s="41">
        <f>Clan!C28</f>
        <v>7</v>
      </c>
      <c r="F6" s="41">
        <f>Lech!C28</f>
        <v>8</v>
      </c>
      <c r="G6" s="41">
        <f>Rad!C28</f>
        <v>8</v>
      </c>
      <c r="H6" s="41">
        <f>Pew!C28</f>
        <v>3</v>
      </c>
      <c r="I6" s="4">
        <f>SUM(D6:H6)</f>
        <v>29</v>
      </c>
      <c r="J6" s="4">
        <f>Weights!J28</f>
        <v>19</v>
      </c>
      <c r="K6" s="4">
        <f>Weights!K28</f>
        <v>6</v>
      </c>
      <c r="L6" s="4">
        <f>Weights!L28</f>
        <v>0</v>
      </c>
    </row>
    <row r="7" spans="1:12" ht="13.5" thickBot="1" x14ac:dyDescent="0.25">
      <c r="A7" s="1">
        <v>6</v>
      </c>
      <c r="B7" s="39" t="str">
        <f>'SB1'!A37</f>
        <v>Paul Giddings</v>
      </c>
      <c r="C7" s="39" t="str">
        <f>'SB1'!B37</f>
        <v>Pewsey 1</v>
      </c>
      <c r="D7" s="41">
        <f>'SB1'!C37</f>
        <v>4</v>
      </c>
      <c r="E7" s="41">
        <f>Clan!C37</f>
        <v>4</v>
      </c>
      <c r="F7" s="41">
        <f>Lech!C37</f>
        <v>6</v>
      </c>
      <c r="G7" s="41">
        <f>Rad!C37</f>
        <v>7</v>
      </c>
      <c r="H7" s="41">
        <f>Pew!C37</f>
        <v>8</v>
      </c>
      <c r="I7" s="4">
        <f>SUM(D7:H7)</f>
        <v>29</v>
      </c>
      <c r="J7" s="4">
        <f>Weights!J37</f>
        <v>16</v>
      </c>
      <c r="K7" s="4">
        <f>Weights!K37</f>
        <v>5</v>
      </c>
      <c r="L7" s="4">
        <f>Weights!L37</f>
        <v>0</v>
      </c>
    </row>
    <row r="8" spans="1:12" ht="13.5" thickBot="1" x14ac:dyDescent="0.25">
      <c r="A8" s="1">
        <v>7</v>
      </c>
      <c r="B8" s="39" t="s">
        <v>101</v>
      </c>
      <c r="C8" s="39" t="s">
        <v>35</v>
      </c>
      <c r="D8" s="50"/>
      <c r="E8" s="41">
        <f>Clan!C55</f>
        <v>6</v>
      </c>
      <c r="F8" s="41">
        <f>Lech!C55</f>
        <v>8</v>
      </c>
      <c r="G8" s="41">
        <f>Rad!C55</f>
        <v>6</v>
      </c>
      <c r="H8" s="41">
        <f>Pew!C55</f>
        <v>8</v>
      </c>
      <c r="I8" s="4">
        <f>SUM(D8:H8)</f>
        <v>28</v>
      </c>
      <c r="J8" s="4">
        <f>Weights!J55</f>
        <v>23</v>
      </c>
      <c r="K8" s="4">
        <f>Weights!K55</f>
        <v>1</v>
      </c>
      <c r="L8" s="4">
        <f>Weights!L55</f>
        <v>0</v>
      </c>
    </row>
    <row r="9" spans="1:12" ht="13.5" thickBot="1" x14ac:dyDescent="0.25">
      <c r="A9" s="1">
        <v>8</v>
      </c>
      <c r="B9" s="39" t="str">
        <f>'SB1'!A34</f>
        <v>Gary Williams</v>
      </c>
      <c r="C9" s="39" t="str">
        <f>'SB1'!B34</f>
        <v>Pewsey 1</v>
      </c>
      <c r="D9" s="41">
        <f>'SB1'!C34</f>
        <v>4</v>
      </c>
      <c r="E9" s="41">
        <f>Clan!C34</f>
        <v>5</v>
      </c>
      <c r="F9" s="41">
        <f>Lech!C34</f>
        <v>7</v>
      </c>
      <c r="G9" s="41">
        <f>Rad!C34</f>
        <v>6</v>
      </c>
      <c r="H9" s="41">
        <f>Pew!C34</f>
        <v>5</v>
      </c>
      <c r="I9" s="4">
        <f>SUM(D9:H9)</f>
        <v>27</v>
      </c>
      <c r="J9" s="4">
        <f>Weights!J34</f>
        <v>18</v>
      </c>
      <c r="K9" s="4">
        <f>Weights!K34</f>
        <v>1</v>
      </c>
      <c r="L9" s="4">
        <f>Weights!L34</f>
        <v>8</v>
      </c>
    </row>
    <row r="10" spans="1:12" ht="13.5" thickBot="1" x14ac:dyDescent="0.25">
      <c r="A10" s="1">
        <v>9</v>
      </c>
      <c r="B10" s="39" t="str">
        <f>'SB1'!A2</f>
        <v>Nigel Russell</v>
      </c>
      <c r="C10" s="39" t="str">
        <f>'SB1'!B2</f>
        <v>Isis A</v>
      </c>
      <c r="D10" s="41">
        <f>'SB1'!C2</f>
        <v>7</v>
      </c>
      <c r="E10" s="50">
        <f>Clan!C2</f>
        <v>0</v>
      </c>
      <c r="F10" s="41">
        <f>Lech!C2</f>
        <v>8</v>
      </c>
      <c r="G10" s="41">
        <f>Rad!C2</f>
        <v>7</v>
      </c>
      <c r="H10" s="41">
        <f>Pew!C2</f>
        <v>5</v>
      </c>
      <c r="I10" s="4">
        <f>SUM(D10:H10)</f>
        <v>27</v>
      </c>
      <c r="J10" s="4">
        <f>Weights!J2</f>
        <v>17</v>
      </c>
      <c r="K10" s="4">
        <f>Weights!K2</f>
        <v>13</v>
      </c>
      <c r="L10" s="4">
        <f>Weights!L2</f>
        <v>0</v>
      </c>
    </row>
    <row r="11" spans="1:12" ht="13.5" thickBot="1" x14ac:dyDescent="0.25">
      <c r="A11" s="1">
        <v>10</v>
      </c>
      <c r="B11" s="39" t="str">
        <f>'SB1'!A36</f>
        <v>Kevin Chubb</v>
      </c>
      <c r="C11" s="39" t="str">
        <f>'SB1'!B36</f>
        <v>Pewsey 1</v>
      </c>
      <c r="D11" s="41">
        <f>'SB1'!C36</f>
        <v>4</v>
      </c>
      <c r="E11" s="41">
        <f>Clan!C36</f>
        <v>8</v>
      </c>
      <c r="F11" s="41">
        <f>Lech!C36</f>
        <v>5</v>
      </c>
      <c r="G11" s="41">
        <f>Rad!C36</f>
        <v>4</v>
      </c>
      <c r="H11" s="41">
        <f>Pew!C36</f>
        <v>6</v>
      </c>
      <c r="I11" s="4">
        <f>SUM(D11:H11)</f>
        <v>27</v>
      </c>
      <c r="J11" s="4">
        <f>Weights!J36</f>
        <v>16</v>
      </c>
      <c r="K11" s="4">
        <f>Weights!K36</f>
        <v>0</v>
      </c>
      <c r="L11" s="4">
        <f>Weights!L36</f>
        <v>0</v>
      </c>
    </row>
    <row r="12" spans="1:12" ht="13.5" thickBot="1" x14ac:dyDescent="0.25">
      <c r="A12" s="1">
        <v>11</v>
      </c>
      <c r="B12" s="39" t="str">
        <f>'SB1'!A46</f>
        <v>L Knight</v>
      </c>
      <c r="C12" s="39" t="str">
        <f>'SB1'!B46</f>
        <v>Pewsey 3</v>
      </c>
      <c r="D12" s="41">
        <f>'SB1'!C46</f>
        <v>6</v>
      </c>
      <c r="E12" s="41">
        <f>Clan!C46</f>
        <v>1</v>
      </c>
      <c r="F12" s="41">
        <f>Lech!C46</f>
        <v>6</v>
      </c>
      <c r="G12" s="41">
        <f>Rad!C46</f>
        <v>6</v>
      </c>
      <c r="H12" s="41">
        <f>Pew!C46</f>
        <v>7</v>
      </c>
      <c r="I12" s="4">
        <f>SUM(D12:H12)</f>
        <v>26</v>
      </c>
      <c r="J12" s="4">
        <f>Weights!J46</f>
        <v>18</v>
      </c>
      <c r="K12" s="4">
        <f>Weights!K46</f>
        <v>7</v>
      </c>
      <c r="L12" s="4">
        <f>Weights!L46</f>
        <v>0</v>
      </c>
    </row>
    <row r="13" spans="1:12" ht="13.5" thickBot="1" x14ac:dyDescent="0.25">
      <c r="A13" s="1">
        <v>12</v>
      </c>
      <c r="B13" s="39" t="str">
        <f>'SB1'!A25</f>
        <v>Darren Edgell</v>
      </c>
      <c r="C13" s="39" t="str">
        <f>'SB1'!B25</f>
        <v>Clan/Lech B</v>
      </c>
      <c r="D13" s="41">
        <f>'SB1'!C25</f>
        <v>5</v>
      </c>
      <c r="E13" s="41">
        <f>Clan!C25</f>
        <v>6</v>
      </c>
      <c r="F13" s="41">
        <f>Lech!C25</f>
        <v>5</v>
      </c>
      <c r="G13" s="41">
        <f>Rad!C25</f>
        <v>7</v>
      </c>
      <c r="H13" s="41">
        <f>Pew!C25</f>
        <v>3</v>
      </c>
      <c r="I13" s="4">
        <f>SUM(D13:H13)</f>
        <v>26</v>
      </c>
      <c r="J13" s="4">
        <f>Weights!J25</f>
        <v>13</v>
      </c>
      <c r="K13" s="4">
        <f>Weights!K25</f>
        <v>2</v>
      </c>
      <c r="L13" s="4">
        <f>Weights!L25</f>
        <v>0</v>
      </c>
    </row>
    <row r="14" spans="1:12" ht="13.5" thickBot="1" x14ac:dyDescent="0.25">
      <c r="A14" s="1">
        <v>13</v>
      </c>
      <c r="B14" s="39" t="str">
        <f>'SB1'!A41</f>
        <v>S Irwin</v>
      </c>
      <c r="C14" s="39" t="str">
        <f>'SB1'!B41</f>
        <v>Pewsey 2</v>
      </c>
      <c r="D14" s="41">
        <f>'SB1'!C41</f>
        <v>4</v>
      </c>
      <c r="E14" s="41">
        <f>Clan!C41</f>
        <v>6</v>
      </c>
      <c r="F14" s="41">
        <f>Lech!C41</f>
        <v>3</v>
      </c>
      <c r="G14" s="41">
        <f>Rad!C41</f>
        <v>6</v>
      </c>
      <c r="H14" s="41">
        <f>Pew!C41</f>
        <v>7</v>
      </c>
      <c r="I14" s="4">
        <f>SUM(D14:H14)</f>
        <v>26</v>
      </c>
      <c r="J14" s="4">
        <f>Weights!J41</f>
        <v>13</v>
      </c>
      <c r="K14" s="4">
        <f>Weights!K41</f>
        <v>1</v>
      </c>
      <c r="L14" s="4">
        <f>Weights!L41</f>
        <v>0</v>
      </c>
    </row>
    <row r="15" spans="1:12" ht="13.5" thickBot="1" x14ac:dyDescent="0.25">
      <c r="A15" s="1">
        <v>14</v>
      </c>
      <c r="B15" s="39" t="str">
        <f>'SB1'!A43</f>
        <v>Danny Jones</v>
      </c>
      <c r="C15" s="39" t="str">
        <f>'SB1'!B43</f>
        <v>Pewsey 2</v>
      </c>
      <c r="D15" s="41">
        <f>'SB1'!C43</f>
        <v>8</v>
      </c>
      <c r="E15" s="50">
        <f>Clan!C43</f>
        <v>0</v>
      </c>
      <c r="F15" s="41">
        <f>Lech!C43</f>
        <v>2</v>
      </c>
      <c r="G15" s="41">
        <f>Rad!C43</f>
        <v>7</v>
      </c>
      <c r="H15" s="41">
        <f>Pew!C43</f>
        <v>8</v>
      </c>
      <c r="I15" s="4">
        <f>SUM(D15:H15)</f>
        <v>25</v>
      </c>
      <c r="J15" s="4">
        <f>Weights!J43</f>
        <v>24</v>
      </c>
      <c r="K15" s="4">
        <f>Weights!K43</f>
        <v>8</v>
      </c>
      <c r="L15" s="4">
        <f>Weights!L43</f>
        <v>8</v>
      </c>
    </row>
    <row r="16" spans="1:12" ht="13.5" thickBot="1" x14ac:dyDescent="0.25">
      <c r="A16" s="1">
        <v>15</v>
      </c>
      <c r="B16" s="39" t="str">
        <f>'SB1'!A35</f>
        <v>Steve Trevett</v>
      </c>
      <c r="C16" s="39" t="str">
        <f>'SB1'!B35</f>
        <v>Pewsey 1</v>
      </c>
      <c r="D16" s="41">
        <f>'SB1'!C35</f>
        <v>8</v>
      </c>
      <c r="E16" s="41">
        <f>Clan!C35</f>
        <v>8</v>
      </c>
      <c r="F16" s="41">
        <f>Lech!C35</f>
        <v>3</v>
      </c>
      <c r="G16" s="41">
        <f>Rad!C35</f>
        <v>3</v>
      </c>
      <c r="H16" s="41">
        <f>Pew!C35</f>
        <v>3</v>
      </c>
      <c r="I16" s="4">
        <f>SUM(D16:H16)</f>
        <v>25</v>
      </c>
      <c r="J16" s="4">
        <f>Weights!J35</f>
        <v>18</v>
      </c>
      <c r="K16" s="4">
        <f>Weights!K35</f>
        <v>12</v>
      </c>
      <c r="L16" s="4">
        <f>Weights!L35</f>
        <v>8</v>
      </c>
    </row>
    <row r="17" spans="1:12" ht="13.5" thickBot="1" x14ac:dyDescent="0.25">
      <c r="A17" s="1">
        <v>16</v>
      </c>
      <c r="B17" s="39" t="str">
        <f>'SB1'!A12</f>
        <v>Eamon Byrne</v>
      </c>
      <c r="C17" s="39" t="str">
        <f>'SB1'!B12</f>
        <v>Isis B</v>
      </c>
      <c r="D17" s="41">
        <f>'SB1'!C12</f>
        <v>3</v>
      </c>
      <c r="E17" s="41">
        <f>Clan!C12</f>
        <v>7</v>
      </c>
      <c r="F17" s="41">
        <f>Lech!C12</f>
        <v>6</v>
      </c>
      <c r="G17" s="41">
        <f>Rad!C12</f>
        <v>3</v>
      </c>
      <c r="H17" s="41">
        <f>Pew!C12</f>
        <v>6</v>
      </c>
      <c r="I17" s="4">
        <f>SUM(D17:H17)</f>
        <v>25</v>
      </c>
      <c r="J17" s="4">
        <f>Weights!J12</f>
        <v>15</v>
      </c>
      <c r="K17" s="4">
        <f>Weights!K12</f>
        <v>3</v>
      </c>
      <c r="L17" s="4">
        <f>Weights!L12</f>
        <v>0</v>
      </c>
    </row>
    <row r="18" spans="1:12" ht="13.5" thickBot="1" x14ac:dyDescent="0.25">
      <c r="A18" s="1">
        <v>17</v>
      </c>
      <c r="B18" s="39" t="str">
        <f>'SB1'!A29</f>
        <v>G Didcot</v>
      </c>
      <c r="C18" s="39" t="str">
        <f>'SB1'!B29</f>
        <v>Radcot</v>
      </c>
      <c r="D18" s="41">
        <f>'SB1'!C29</f>
        <v>6</v>
      </c>
      <c r="E18" s="41">
        <f>Clan!C29</f>
        <v>5</v>
      </c>
      <c r="F18" s="41">
        <f>Lech!C29</f>
        <v>7</v>
      </c>
      <c r="G18" s="41">
        <f>Rad!C29</f>
        <v>4</v>
      </c>
      <c r="H18" s="41">
        <f>Pew!C29</f>
        <v>3</v>
      </c>
      <c r="I18" s="4">
        <f>SUM(D18:H18)</f>
        <v>25</v>
      </c>
      <c r="J18" s="4">
        <f>Weights!J29</f>
        <v>14</v>
      </c>
      <c r="K18" s="4">
        <f>Weights!K29</f>
        <v>12</v>
      </c>
      <c r="L18" s="4">
        <f>Weights!L29</f>
        <v>0</v>
      </c>
    </row>
    <row r="19" spans="1:12" ht="13.5" thickBot="1" x14ac:dyDescent="0.25">
      <c r="A19" s="1">
        <v>18</v>
      </c>
      <c r="B19" s="39" t="str">
        <f>'SB1'!A6</f>
        <v>Peter Gilbert</v>
      </c>
      <c r="C19" s="39" t="str">
        <f>'SB1'!B6</f>
        <v>Isis A</v>
      </c>
      <c r="D19" s="41">
        <f>'SB1'!C6</f>
        <v>7</v>
      </c>
      <c r="E19" s="41">
        <f>Clan!C6</f>
        <v>5</v>
      </c>
      <c r="F19" s="41">
        <f>Lech!C6</f>
        <v>5</v>
      </c>
      <c r="G19" s="41">
        <f>Rad!C6</f>
        <v>5</v>
      </c>
      <c r="H19" s="41">
        <f>Pew!C6</f>
        <v>3</v>
      </c>
      <c r="I19" s="4">
        <f>SUM(D19:H19)</f>
        <v>25</v>
      </c>
      <c r="J19" s="4">
        <f>Weights!J6</f>
        <v>14</v>
      </c>
      <c r="K19" s="4">
        <f>Weights!K6</f>
        <v>1</v>
      </c>
      <c r="L19" s="4">
        <f>Weights!L6</f>
        <v>8</v>
      </c>
    </row>
    <row r="20" spans="1:12" ht="13.5" thickBot="1" x14ac:dyDescent="0.25">
      <c r="A20" s="1">
        <v>19</v>
      </c>
      <c r="B20" s="39" t="s">
        <v>93</v>
      </c>
      <c r="C20" s="39" t="s">
        <v>94</v>
      </c>
      <c r="D20" s="50"/>
      <c r="E20" s="41">
        <f>Clan!C50</f>
        <v>7</v>
      </c>
      <c r="F20" s="41">
        <f>Lech!C50</f>
        <v>8</v>
      </c>
      <c r="G20" s="41">
        <f>Rad!C50</f>
        <v>8</v>
      </c>
      <c r="H20" s="60">
        <f>Pew!C50</f>
        <v>0</v>
      </c>
      <c r="I20" s="4">
        <f>SUM(D20:H20)</f>
        <v>23</v>
      </c>
      <c r="J20" s="4">
        <f>Weights!J50</f>
        <v>27</v>
      </c>
      <c r="K20" s="4">
        <f>Weights!K50</f>
        <v>13</v>
      </c>
      <c r="L20" s="4">
        <f>Weights!L50</f>
        <v>0</v>
      </c>
    </row>
    <row r="21" spans="1:12" ht="13.5" thickBot="1" x14ac:dyDescent="0.25">
      <c r="A21" s="1">
        <v>20</v>
      </c>
      <c r="B21" s="39" t="str">
        <f>'SB1'!A48</f>
        <v>Simon Burden</v>
      </c>
      <c r="C21" s="39" t="str">
        <f>'SB1'!B48</f>
        <v>Pewsey 3</v>
      </c>
      <c r="D21" s="41">
        <f>'SB1'!C48</f>
        <v>6</v>
      </c>
      <c r="E21" s="41">
        <f>Clan!C48</f>
        <v>6</v>
      </c>
      <c r="F21" s="41">
        <f>Lech!C48</f>
        <v>4</v>
      </c>
      <c r="G21" s="41">
        <f>Rad!C48</f>
        <v>3</v>
      </c>
      <c r="H21" s="41">
        <f>Pew!C48</f>
        <v>4</v>
      </c>
      <c r="I21" s="4">
        <f>SUM(D21:H21)</f>
        <v>23</v>
      </c>
      <c r="J21" s="4">
        <f>Weights!J48</f>
        <v>13</v>
      </c>
      <c r="K21" s="4">
        <f>Weights!K48</f>
        <v>7</v>
      </c>
      <c r="L21" s="4">
        <f>Weights!L48</f>
        <v>8</v>
      </c>
    </row>
    <row r="22" spans="1:12" ht="13.5" thickBot="1" x14ac:dyDescent="0.25">
      <c r="A22" s="1">
        <v>21</v>
      </c>
      <c r="B22" s="39" t="str">
        <f>'SB1'!A33</f>
        <v>Ian Spanswick</v>
      </c>
      <c r="C22" s="39" t="str">
        <f>'SB1'!B33</f>
        <v>Pewsey 1</v>
      </c>
      <c r="D22" s="41">
        <f>'SB1'!C33</f>
        <v>7</v>
      </c>
      <c r="E22" s="41">
        <f>Clan!C33</f>
        <v>7</v>
      </c>
      <c r="F22" s="41">
        <f>Lech!C33</f>
        <v>4</v>
      </c>
      <c r="G22" s="50">
        <f>Rad!C33</f>
        <v>0</v>
      </c>
      <c r="H22" s="41">
        <f>Pew!C33</f>
        <v>4</v>
      </c>
      <c r="I22" s="4">
        <f>SUM(D22:H22)</f>
        <v>22</v>
      </c>
      <c r="J22" s="4">
        <f>Weights!J33</f>
        <v>16</v>
      </c>
      <c r="K22" s="4">
        <f>Weights!K33</f>
        <v>15</v>
      </c>
      <c r="L22" s="4">
        <f>Weights!L33</f>
        <v>8</v>
      </c>
    </row>
    <row r="23" spans="1:12" ht="13.5" thickBot="1" x14ac:dyDescent="0.25">
      <c r="A23" s="1">
        <v>22</v>
      </c>
      <c r="B23" s="39" t="str">
        <f>'SB1'!A8</f>
        <v>Rob Waterton</v>
      </c>
      <c r="C23" s="39" t="str">
        <f>'SB1'!B8</f>
        <v>Isis B</v>
      </c>
      <c r="D23" s="41">
        <f>'SB1'!C8</f>
        <v>3</v>
      </c>
      <c r="E23" s="41">
        <f>Clan!C8</f>
        <v>5</v>
      </c>
      <c r="F23" s="41">
        <f>Lech!C8</f>
        <v>8</v>
      </c>
      <c r="G23" s="41">
        <f>Rad!C8</f>
        <v>6</v>
      </c>
      <c r="H23" s="60">
        <f>Pew!C8</f>
        <v>0</v>
      </c>
      <c r="I23" s="4">
        <f>SUM(D23:H23)</f>
        <v>22</v>
      </c>
      <c r="J23" s="4">
        <f>Weights!J8</f>
        <v>15</v>
      </c>
      <c r="K23" s="4">
        <f>Weights!K8</f>
        <v>2</v>
      </c>
      <c r="L23" s="4">
        <f>Weights!L8</f>
        <v>0</v>
      </c>
    </row>
    <row r="24" spans="1:12" ht="13.5" thickBot="1" x14ac:dyDescent="0.25">
      <c r="A24" s="1">
        <v>23</v>
      </c>
      <c r="B24" s="39" t="str">
        <f>'SB1'!A27</f>
        <v>Beano French</v>
      </c>
      <c r="C24" s="39" t="str">
        <f>'SB1'!B27</f>
        <v>Radcot</v>
      </c>
      <c r="D24" s="41">
        <f>'SB1'!C27</f>
        <v>8</v>
      </c>
      <c r="E24" s="41">
        <f>Clan!C27</f>
        <v>3</v>
      </c>
      <c r="F24" s="41">
        <f>Lech!C27</f>
        <v>3</v>
      </c>
      <c r="G24" s="41">
        <f>Rad!C27</f>
        <v>5</v>
      </c>
      <c r="H24" s="41">
        <f>Pew!C27</f>
        <v>3</v>
      </c>
      <c r="I24" s="4">
        <f>SUM(D24:H24)</f>
        <v>22</v>
      </c>
      <c r="J24" s="4">
        <f>Weights!J27</f>
        <v>14</v>
      </c>
      <c r="K24" s="4">
        <f>Weights!K27</f>
        <v>13</v>
      </c>
      <c r="L24" s="4">
        <f>Weights!L27</f>
        <v>8</v>
      </c>
    </row>
    <row r="25" spans="1:12" ht="13.5" thickBot="1" x14ac:dyDescent="0.25">
      <c r="A25" s="1">
        <v>24</v>
      </c>
      <c r="B25" s="39" t="str">
        <f>'SB1'!A30</f>
        <v>Frank Humphreys</v>
      </c>
      <c r="C25" s="39" t="str">
        <f>'SB1'!B30</f>
        <v>Radcot</v>
      </c>
      <c r="D25" s="41">
        <f>'SB1'!C30</f>
        <v>5</v>
      </c>
      <c r="E25" s="41">
        <f>Clan!C30</f>
        <v>8</v>
      </c>
      <c r="F25" s="41">
        <f>Lech!C30</f>
        <v>5</v>
      </c>
      <c r="G25" s="41">
        <f>Rad!C30</f>
        <v>2</v>
      </c>
      <c r="H25" s="41">
        <f>Pew!C30</f>
        <v>2</v>
      </c>
      <c r="I25" s="4">
        <f>SUM(D25:H25)</f>
        <v>22</v>
      </c>
      <c r="J25" s="4">
        <f>Weights!J30</f>
        <v>14</v>
      </c>
      <c r="K25" s="4">
        <f>Weights!K30</f>
        <v>9</v>
      </c>
      <c r="L25" s="4">
        <f>Weights!L30</f>
        <v>0</v>
      </c>
    </row>
    <row r="26" spans="1:12" ht="13.5" thickBot="1" x14ac:dyDescent="0.25">
      <c r="A26" s="1">
        <v>25</v>
      </c>
      <c r="B26" s="39" t="str">
        <f>'SB1'!A18</f>
        <v>BrianCurtis</v>
      </c>
      <c r="C26" s="39" t="str">
        <f>'SB1'!B18</f>
        <v>Clan/Lech A</v>
      </c>
      <c r="D26" s="41">
        <f>'SB1'!C18</f>
        <v>2</v>
      </c>
      <c r="E26" s="41">
        <f>Clan!C18</f>
        <v>8</v>
      </c>
      <c r="F26" s="41">
        <f>Lech!C18</f>
        <v>4</v>
      </c>
      <c r="G26" s="41">
        <f>Rad!C18</f>
        <v>4</v>
      </c>
      <c r="H26" s="41">
        <f>Pew!C18</f>
        <v>4</v>
      </c>
      <c r="I26" s="4">
        <f>SUM(D26:H26)</f>
        <v>22</v>
      </c>
      <c r="J26" s="4">
        <f>Weights!J18</f>
        <v>14</v>
      </c>
      <c r="K26" s="4">
        <f>Weights!K18</f>
        <v>2</v>
      </c>
      <c r="L26" s="4">
        <f>Weights!L18</f>
        <v>8</v>
      </c>
    </row>
    <row r="27" spans="1:12" ht="13.5" thickBot="1" x14ac:dyDescent="0.25">
      <c r="A27" s="1">
        <v>26</v>
      </c>
      <c r="B27" s="39" t="str">
        <f>'SB1'!A15</f>
        <v>Bob Garrett</v>
      </c>
      <c r="C27" s="39" t="str">
        <f>'SB1'!B15</f>
        <v>Clan/Lech A</v>
      </c>
      <c r="D27" s="41">
        <f>'SB1'!C15</f>
        <v>5</v>
      </c>
      <c r="E27" s="41">
        <f>Clan!C15</f>
        <v>8</v>
      </c>
      <c r="F27" s="41">
        <f>Lech!C15</f>
        <v>1</v>
      </c>
      <c r="G27" s="41">
        <f>Rad!C15</f>
        <v>1</v>
      </c>
      <c r="H27" s="41">
        <f>Pew!C15</f>
        <v>7</v>
      </c>
      <c r="I27" s="4">
        <f>SUM(D27:H27)</f>
        <v>22</v>
      </c>
      <c r="J27" s="4">
        <f>Weights!J15</f>
        <v>10</v>
      </c>
      <c r="K27" s="4">
        <f>Weights!K15</f>
        <v>13</v>
      </c>
      <c r="L27" s="4">
        <f>Weights!L15</f>
        <v>8</v>
      </c>
    </row>
    <row r="28" spans="1:12" ht="13.5" thickBot="1" x14ac:dyDescent="0.25">
      <c r="A28" s="1">
        <v>27</v>
      </c>
      <c r="B28" s="39" t="str">
        <f>'SB1'!A39</f>
        <v>Leo Pocock</v>
      </c>
      <c r="C28" s="39" t="str">
        <f>'SB1'!B39</f>
        <v>Pewsey 2</v>
      </c>
      <c r="D28" s="41">
        <f>'SB1'!C39</f>
        <v>4</v>
      </c>
      <c r="E28" s="41">
        <f>Clan!C39</f>
        <v>2</v>
      </c>
      <c r="F28" s="41">
        <f>Lech!C39</f>
        <v>5</v>
      </c>
      <c r="G28" s="41">
        <f>Rad!C39</f>
        <v>5</v>
      </c>
      <c r="H28" s="41">
        <f>Pew!C39</f>
        <v>5</v>
      </c>
      <c r="I28" s="4">
        <f>SUM(D28:H28)</f>
        <v>21</v>
      </c>
      <c r="J28" s="4">
        <f>Weights!J39</f>
        <v>10</v>
      </c>
      <c r="K28" s="4">
        <f>Weights!K39</f>
        <v>9</v>
      </c>
      <c r="L28" s="4">
        <f>Weights!L39</f>
        <v>8</v>
      </c>
    </row>
    <row r="29" spans="1:12" ht="13.5" thickBot="1" x14ac:dyDescent="0.25">
      <c r="A29" s="1">
        <v>28</v>
      </c>
      <c r="B29" s="39" t="str">
        <f>'SB1'!A5</f>
        <v>Bryan Jackson</v>
      </c>
      <c r="C29" s="39" t="str">
        <f>'SB1'!B5</f>
        <v>Isis A</v>
      </c>
      <c r="D29" s="41">
        <f>'SB1'!C5</f>
        <v>5</v>
      </c>
      <c r="E29" s="41">
        <f>Clan!C5</f>
        <v>7</v>
      </c>
      <c r="F29" s="50">
        <f>Lech!C5</f>
        <v>0</v>
      </c>
      <c r="G29" s="41">
        <f>Rad!C5</f>
        <v>2</v>
      </c>
      <c r="H29" s="41">
        <f>Pew!C5</f>
        <v>7</v>
      </c>
      <c r="I29" s="4">
        <f>SUM(D29:H29)</f>
        <v>21</v>
      </c>
      <c r="J29" s="4">
        <f>Weights!J5</f>
        <v>10</v>
      </c>
      <c r="K29" s="4">
        <f>Weights!K5</f>
        <v>5</v>
      </c>
      <c r="L29" s="4">
        <f>Weights!L5</f>
        <v>8</v>
      </c>
    </row>
    <row r="30" spans="1:12" ht="13.5" thickBot="1" x14ac:dyDescent="0.25">
      <c r="A30" s="1">
        <v>29</v>
      </c>
      <c r="B30" s="39" t="str">
        <f>'SB1'!A16</f>
        <v>Doug Forshaw</v>
      </c>
      <c r="C30" s="39" t="str">
        <f>'SB1'!B16</f>
        <v>Clan/Lech A</v>
      </c>
      <c r="D30" s="41">
        <f>'SB1'!C16</f>
        <v>2</v>
      </c>
      <c r="E30" s="41">
        <f>Clan!C16</f>
        <v>7</v>
      </c>
      <c r="F30" s="41">
        <f>Lech!C16</f>
        <v>5</v>
      </c>
      <c r="G30" s="50">
        <f>Rad!C16</f>
        <v>0</v>
      </c>
      <c r="H30" s="41">
        <f>Pew!C16</f>
        <v>6</v>
      </c>
      <c r="I30" s="4">
        <f>SUM(D30:H30)</f>
        <v>20</v>
      </c>
      <c r="J30" s="4">
        <f>Weights!J16</f>
        <v>15</v>
      </c>
      <c r="K30" s="4">
        <f>Weights!K16</f>
        <v>10</v>
      </c>
      <c r="L30" s="4">
        <f>Weights!L16</f>
        <v>0</v>
      </c>
    </row>
    <row r="31" spans="1:12" ht="13.5" thickBot="1" x14ac:dyDescent="0.25">
      <c r="A31" s="1">
        <v>30</v>
      </c>
      <c r="B31" s="39" t="str">
        <f>'SB1'!A4</f>
        <v>Paul Rice</v>
      </c>
      <c r="C31" s="39" t="str">
        <f>'SB1'!B4</f>
        <v>Isis A</v>
      </c>
      <c r="D31" s="41">
        <f>'SB1'!C4</f>
        <v>8</v>
      </c>
      <c r="E31" s="50">
        <f>Clan!C4</f>
        <v>0</v>
      </c>
      <c r="F31" s="50">
        <f>Lech!C4</f>
        <v>0</v>
      </c>
      <c r="G31" s="41">
        <f>Rad!C4</f>
        <v>3</v>
      </c>
      <c r="H31" s="41">
        <f>Pew!C4</f>
        <v>8</v>
      </c>
      <c r="I31" s="4">
        <f>SUM(D31:H31)</f>
        <v>19</v>
      </c>
      <c r="J31" s="4">
        <f>Weights!J4</f>
        <v>26</v>
      </c>
      <c r="K31" s="4">
        <f>Weights!K4</f>
        <v>0</v>
      </c>
      <c r="L31" s="4">
        <f>Weights!L4</f>
        <v>0</v>
      </c>
    </row>
    <row r="32" spans="1:12" ht="13.5" thickBot="1" x14ac:dyDescent="0.25">
      <c r="A32" s="1">
        <v>31</v>
      </c>
      <c r="B32" s="39" t="str">
        <f>'SB1'!A31</f>
        <v>Chris Bowen</v>
      </c>
      <c r="C32" s="39" t="str">
        <f>'SB1'!B31</f>
        <v>Radcot</v>
      </c>
      <c r="D32" s="41">
        <f>'SB1'!C31</f>
        <v>1</v>
      </c>
      <c r="E32" s="41">
        <f>Clan!C31</f>
        <v>5</v>
      </c>
      <c r="F32" s="41">
        <f>Lech!C31</f>
        <v>6</v>
      </c>
      <c r="G32" s="41">
        <f>Rad!C31</f>
        <v>3</v>
      </c>
      <c r="H32" s="41">
        <f>Pew!C31</f>
        <v>4</v>
      </c>
      <c r="I32" s="4">
        <f>SUM(D32:H32)</f>
        <v>19</v>
      </c>
      <c r="J32" s="4">
        <f>Weights!J31</f>
        <v>13</v>
      </c>
      <c r="K32" s="4">
        <f>Weights!K31</f>
        <v>3</v>
      </c>
      <c r="L32" s="4">
        <f>Weights!L31</f>
        <v>8</v>
      </c>
    </row>
    <row r="33" spans="1:12" ht="13.5" thickBot="1" x14ac:dyDescent="0.25">
      <c r="A33" s="1">
        <v>32</v>
      </c>
      <c r="B33" s="39" t="str">
        <f>'SB1'!A42</f>
        <v>Chris Glover</v>
      </c>
      <c r="C33" s="39" t="str">
        <f>'SB1'!B42</f>
        <v>Pewsey 2</v>
      </c>
      <c r="D33" s="41">
        <f>'SB1'!C42</f>
        <v>8</v>
      </c>
      <c r="E33" s="41">
        <f>Clan!C42</f>
        <v>4</v>
      </c>
      <c r="F33" s="41">
        <f>Lech!C42</f>
        <v>4</v>
      </c>
      <c r="G33" s="41">
        <f>Rad!C42</f>
        <v>3</v>
      </c>
      <c r="H33" s="41">
        <f>Pew!C42</f>
        <v>0</v>
      </c>
      <c r="I33" s="4">
        <f>SUM(D33:H33)</f>
        <v>19</v>
      </c>
      <c r="J33" s="4">
        <f>Weights!J42</f>
        <v>10</v>
      </c>
      <c r="K33" s="4">
        <f>Weights!K42</f>
        <v>12</v>
      </c>
      <c r="L33" s="4">
        <f>Weights!L42</f>
        <v>0</v>
      </c>
    </row>
    <row r="34" spans="1:12" ht="13.5" thickBot="1" x14ac:dyDescent="0.25">
      <c r="A34" s="1">
        <v>33</v>
      </c>
      <c r="B34" s="39" t="str">
        <f>'SB1'!A10</f>
        <v>Fred Parker</v>
      </c>
      <c r="C34" s="39" t="str">
        <f>'SB1'!B10</f>
        <v>Isis B</v>
      </c>
      <c r="D34" s="41">
        <f>'SB1'!C10</f>
        <v>7</v>
      </c>
      <c r="E34" s="50">
        <f>Clan!C10</f>
        <v>0</v>
      </c>
      <c r="F34" s="41">
        <f>Lech!C10</f>
        <v>6</v>
      </c>
      <c r="G34" s="41">
        <f>Rad!C10</f>
        <v>5</v>
      </c>
      <c r="H34" s="41">
        <f>Pew!C10</f>
        <v>0</v>
      </c>
      <c r="I34" s="4">
        <f>SUM(D34:H34)</f>
        <v>18</v>
      </c>
      <c r="J34" s="4">
        <f>Weights!J10</f>
        <v>12</v>
      </c>
      <c r="K34" s="4">
        <f>Weights!K10</f>
        <v>11</v>
      </c>
      <c r="L34" s="4">
        <f>Weights!L10</f>
        <v>0</v>
      </c>
    </row>
    <row r="35" spans="1:12" ht="13.5" thickBot="1" x14ac:dyDescent="0.25">
      <c r="A35" s="1">
        <v>34</v>
      </c>
      <c r="B35" s="39" t="str">
        <f>'SB1'!A14</f>
        <v>Alistair Forshaw</v>
      </c>
      <c r="C35" s="39" t="str">
        <f>'SB1'!B14</f>
        <v>Clan/Lech A</v>
      </c>
      <c r="D35" s="41">
        <f>'SB1'!C14</f>
        <v>6</v>
      </c>
      <c r="E35" s="41">
        <f>Clan!C14</f>
        <v>1</v>
      </c>
      <c r="F35" s="41">
        <f>Lech!C14</f>
        <v>8</v>
      </c>
      <c r="G35" s="50">
        <f>Rad!C14</f>
        <v>0</v>
      </c>
      <c r="H35" s="41">
        <f>Pew!C14</f>
        <v>2</v>
      </c>
      <c r="I35" s="4">
        <f>SUM(D35:H35)</f>
        <v>17</v>
      </c>
      <c r="J35" s="4">
        <f>Weights!J14</f>
        <v>14</v>
      </c>
      <c r="K35" s="4">
        <f>Weights!K14</f>
        <v>14</v>
      </c>
      <c r="L35" s="4">
        <f>Weights!L14</f>
        <v>0</v>
      </c>
    </row>
    <row r="36" spans="1:12" ht="13.5" thickBot="1" x14ac:dyDescent="0.25">
      <c r="A36" s="1">
        <v>35</v>
      </c>
      <c r="B36" s="39" t="str">
        <f>'SB1'!A38</f>
        <v>S Dean</v>
      </c>
      <c r="C36" s="39" t="str">
        <f>'SB1'!B38</f>
        <v>Pewsey 2</v>
      </c>
      <c r="D36" s="41">
        <f>'SB1'!C38</f>
        <v>1</v>
      </c>
      <c r="E36" s="41">
        <f>Clan!C38</f>
        <v>3</v>
      </c>
      <c r="F36" s="41">
        <f>Lech!C38</f>
        <v>3</v>
      </c>
      <c r="G36" s="41">
        <f>Rad!C38</f>
        <v>5</v>
      </c>
      <c r="H36" s="41">
        <f>Pew!C38</f>
        <v>5</v>
      </c>
      <c r="I36" s="4">
        <f>SUM(D36:H36)</f>
        <v>17</v>
      </c>
      <c r="J36" s="4">
        <f>Weights!J38</f>
        <v>6</v>
      </c>
      <c r="K36" s="4">
        <f>Weights!K38</f>
        <v>4</v>
      </c>
      <c r="L36" s="4">
        <f>Weights!L38</f>
        <v>8</v>
      </c>
    </row>
    <row r="37" spans="1:12" ht="13.5" thickBot="1" x14ac:dyDescent="0.25">
      <c r="A37" s="1">
        <v>36</v>
      </c>
      <c r="B37" s="39" t="s">
        <v>106</v>
      </c>
      <c r="C37" s="39" t="s">
        <v>72</v>
      </c>
      <c r="D37" s="50"/>
      <c r="E37" s="41">
        <f>Clan!C56</f>
        <v>3</v>
      </c>
      <c r="F37" s="50">
        <f>Lech!C56</f>
        <v>0</v>
      </c>
      <c r="G37" s="41">
        <f>Rad!C56</f>
        <v>7</v>
      </c>
      <c r="H37" s="41">
        <f>Pew!C56</f>
        <v>6</v>
      </c>
      <c r="I37" s="4">
        <f>SUM(D37:H37)</f>
        <v>16</v>
      </c>
      <c r="J37" s="4">
        <f>Weights!J56</f>
        <v>8</v>
      </c>
      <c r="K37" s="4">
        <f>Weights!K56</f>
        <v>11</v>
      </c>
      <c r="L37" s="4">
        <f>Weights!L56</f>
        <v>0</v>
      </c>
    </row>
    <row r="38" spans="1:12" ht="13.5" thickBot="1" x14ac:dyDescent="0.25">
      <c r="A38" s="1">
        <v>37</v>
      </c>
      <c r="B38" s="39" t="str">
        <f>'SB1'!A3</f>
        <v>John Williams</v>
      </c>
      <c r="C38" s="39" t="str">
        <f>'SB1'!B3</f>
        <v>Isis A</v>
      </c>
      <c r="D38" s="41">
        <f>'SB1'!C3</f>
        <v>6</v>
      </c>
      <c r="E38" s="41">
        <f>Clan!C3</f>
        <v>3</v>
      </c>
      <c r="F38" s="41">
        <f>Lech!C3</f>
        <v>7</v>
      </c>
      <c r="G38" s="50">
        <f>Rad!C3</f>
        <v>0</v>
      </c>
      <c r="H38" s="41">
        <f>Pew!C3</f>
        <v>0</v>
      </c>
      <c r="I38" s="4">
        <f>SUM(D38:H38)</f>
        <v>16</v>
      </c>
      <c r="J38" s="4">
        <f>Weights!J3</f>
        <v>7</v>
      </c>
      <c r="K38" s="4">
        <f>Weights!K3</f>
        <v>10</v>
      </c>
      <c r="L38" s="4">
        <f>Weights!L3</f>
        <v>0</v>
      </c>
    </row>
    <row r="39" spans="1:12" ht="13.5" thickBot="1" x14ac:dyDescent="0.25">
      <c r="A39" s="1">
        <v>38</v>
      </c>
      <c r="B39" s="39" t="str">
        <f>'SB1'!A7</f>
        <v>Mick Rozier</v>
      </c>
      <c r="C39" s="39" t="str">
        <f>'SB1'!B7</f>
        <v>Isis A</v>
      </c>
      <c r="D39" s="41">
        <f>'SB1'!C7</f>
        <v>3</v>
      </c>
      <c r="E39" s="41">
        <f>Clan!C7</f>
        <v>2</v>
      </c>
      <c r="F39" s="41">
        <f>Lech!C7</f>
        <v>4</v>
      </c>
      <c r="G39" s="50">
        <f>Rad!C7</f>
        <v>0</v>
      </c>
      <c r="H39" s="41">
        <f>Pew!C7</f>
        <v>6</v>
      </c>
      <c r="I39" s="4">
        <f>SUM(D39:H39)</f>
        <v>15</v>
      </c>
      <c r="J39" s="4">
        <f>Weights!J7</f>
        <v>13</v>
      </c>
      <c r="K39" s="4">
        <f>Weights!K7</f>
        <v>9</v>
      </c>
      <c r="L39" s="4">
        <f>Weights!L7</f>
        <v>8</v>
      </c>
    </row>
    <row r="40" spans="1:12" ht="13.5" thickBot="1" x14ac:dyDescent="0.25">
      <c r="A40" s="1">
        <v>39</v>
      </c>
      <c r="B40" s="39" t="str">
        <f>'SB1'!A11</f>
        <v>Steve Bull</v>
      </c>
      <c r="C40" s="39" t="str">
        <f>'SB1'!B11</f>
        <v>Isis B</v>
      </c>
      <c r="D40" s="41">
        <f>'SB1'!C11</f>
        <v>1</v>
      </c>
      <c r="E40" s="41">
        <f>Clan!C11</f>
        <v>4</v>
      </c>
      <c r="F40" s="41">
        <f>Lech!C11</f>
        <v>2</v>
      </c>
      <c r="G40" s="41">
        <f>Rad!C11</f>
        <v>7</v>
      </c>
      <c r="H40" s="41">
        <f>Pew!C11</f>
        <v>1</v>
      </c>
      <c r="I40" s="4">
        <f>SUM(D40:H40)</f>
        <v>15</v>
      </c>
      <c r="J40" s="4">
        <f>Weights!J11</f>
        <v>8</v>
      </c>
      <c r="K40" s="4">
        <f>Weights!K11</f>
        <v>3</v>
      </c>
      <c r="L40" s="4">
        <f>Weights!L11</f>
        <v>8</v>
      </c>
    </row>
    <row r="41" spans="1:12" ht="13.5" thickBot="1" x14ac:dyDescent="0.25">
      <c r="A41" s="1">
        <v>40</v>
      </c>
      <c r="B41" s="39" t="str">
        <f>'SB1'!A22</f>
        <v>W Stanton</v>
      </c>
      <c r="C41" s="39" t="str">
        <f>'SB1'!B22</f>
        <v>Clan/Lech B</v>
      </c>
      <c r="D41" s="41">
        <f>'SB1'!C22</f>
        <v>1</v>
      </c>
      <c r="E41" s="41">
        <f>Clan!C22</f>
        <v>5</v>
      </c>
      <c r="F41" s="41">
        <f>Lech!C22</f>
        <v>3</v>
      </c>
      <c r="G41" s="41">
        <f>Rad!C22</f>
        <v>6</v>
      </c>
      <c r="H41" s="41">
        <f>Pew!C22</f>
        <v>0</v>
      </c>
      <c r="I41" s="4">
        <f>SUM(D41:H41)</f>
        <v>15</v>
      </c>
      <c r="J41" s="4">
        <f>Weights!J22</f>
        <v>7</v>
      </c>
      <c r="K41" s="4">
        <f>Weights!K22</f>
        <v>14</v>
      </c>
      <c r="L41" s="4">
        <f>Weights!L22</f>
        <v>8</v>
      </c>
    </row>
    <row r="42" spans="1:12" ht="13.5" thickBot="1" x14ac:dyDescent="0.25">
      <c r="A42" s="1">
        <v>41</v>
      </c>
      <c r="B42" s="39" t="s">
        <v>96</v>
      </c>
      <c r="C42" s="39" t="s">
        <v>10</v>
      </c>
      <c r="D42" s="50"/>
      <c r="E42" s="41">
        <f>Clan!C52</f>
        <v>2</v>
      </c>
      <c r="F42" s="41">
        <f>Lech!C52</f>
        <v>4</v>
      </c>
      <c r="G42" s="41">
        <f>Rad!C52</f>
        <v>4</v>
      </c>
      <c r="H42" s="41">
        <f>Pew!C52</f>
        <v>5</v>
      </c>
      <c r="I42" s="4">
        <f>SUM(D42:H42)</f>
        <v>15</v>
      </c>
      <c r="J42" s="4">
        <f>Weights!J52</f>
        <v>5</v>
      </c>
      <c r="K42" s="4">
        <f>Weights!K52</f>
        <v>15</v>
      </c>
      <c r="L42" s="4">
        <f>Weights!L52</f>
        <v>8</v>
      </c>
    </row>
    <row r="43" spans="1:12" ht="13.5" thickBot="1" x14ac:dyDescent="0.25">
      <c r="A43" s="1">
        <v>42</v>
      </c>
      <c r="B43" s="39" t="str">
        <f>'SB1'!A23</f>
        <v>C Nicolson</v>
      </c>
      <c r="C43" s="39" t="str">
        <f>'SB1'!B23</f>
        <v>Clan/Lech B</v>
      </c>
      <c r="D43" s="41">
        <f>'SB1'!C23</f>
        <v>3</v>
      </c>
      <c r="E43" s="41">
        <f>Clan!C23</f>
        <v>3</v>
      </c>
      <c r="F43" s="41">
        <f>Lech!C23</f>
        <v>7</v>
      </c>
      <c r="G43" s="50">
        <f>Rad!C23</f>
        <v>0</v>
      </c>
      <c r="H43" s="41">
        <f>Pew!C23</f>
        <v>1</v>
      </c>
      <c r="I43" s="4">
        <f>SUM(D43:H43)</f>
        <v>14</v>
      </c>
      <c r="J43" s="4">
        <f>Weights!J23</f>
        <v>12</v>
      </c>
      <c r="K43" s="4">
        <f>Weights!K23</f>
        <v>0</v>
      </c>
      <c r="L43" s="4">
        <f>Weights!L23</f>
        <v>8</v>
      </c>
    </row>
    <row r="44" spans="1:12" ht="13.5" thickBot="1" x14ac:dyDescent="0.25">
      <c r="A44" s="1">
        <v>43</v>
      </c>
      <c r="B44" s="39" t="str">
        <f>'SB1'!A19</f>
        <v>LeePollard</v>
      </c>
      <c r="C44" s="39" t="str">
        <f>'SB1'!B19</f>
        <v>Clan/Lech A</v>
      </c>
      <c r="D44" s="41">
        <f>'SB1'!C19</f>
        <v>6</v>
      </c>
      <c r="E44" s="41">
        <f>Clan!C19</f>
        <v>3</v>
      </c>
      <c r="F44" s="41">
        <f>Lech!C19</f>
        <v>2</v>
      </c>
      <c r="G44" s="41">
        <f>Rad!C19</f>
        <v>2</v>
      </c>
      <c r="H44" s="41">
        <f>Pew!C19</f>
        <v>0</v>
      </c>
      <c r="I44" s="4">
        <f>SUM(D44:H44)</f>
        <v>13</v>
      </c>
      <c r="J44" s="4">
        <f>Weights!J19</f>
        <v>6</v>
      </c>
      <c r="K44" s="4">
        <f>Weights!K19</f>
        <v>13</v>
      </c>
      <c r="L44" s="4">
        <f>Weights!L19</f>
        <v>8</v>
      </c>
    </row>
    <row r="45" spans="1:12" ht="13.5" thickBot="1" x14ac:dyDescent="0.25">
      <c r="A45" s="1">
        <v>44</v>
      </c>
      <c r="B45" s="39" t="str">
        <f>'SB1'!A49</f>
        <v>Steve Hiscock</v>
      </c>
      <c r="C45" s="39" t="str">
        <f>'SB1'!B49</f>
        <v>Pewsey 3</v>
      </c>
      <c r="D45" s="41">
        <f>'SB1'!C49</f>
        <v>2</v>
      </c>
      <c r="E45" s="41">
        <f>Clan!C49</f>
        <v>4</v>
      </c>
      <c r="F45" s="41">
        <f>Lech!C49</f>
        <v>1</v>
      </c>
      <c r="G45" s="41">
        <f>Rad!C49</f>
        <v>2</v>
      </c>
      <c r="H45" s="41">
        <f>Pew!C49</f>
        <v>2</v>
      </c>
      <c r="I45" s="4">
        <f>SUM(D45:H45)</f>
        <v>11</v>
      </c>
      <c r="J45" s="4">
        <f>Weights!J49</f>
        <v>7</v>
      </c>
      <c r="K45" s="4">
        <f>Weights!K49</f>
        <v>15</v>
      </c>
      <c r="L45" s="4">
        <f>Weights!L49</f>
        <v>0</v>
      </c>
    </row>
    <row r="46" spans="1:12" ht="13.5" thickBot="1" x14ac:dyDescent="0.25">
      <c r="A46" s="1">
        <v>45</v>
      </c>
      <c r="B46" s="39" t="str">
        <f>'SB1'!A17</f>
        <v>Tony Leech</v>
      </c>
      <c r="C46" s="39" t="str">
        <f>'SB1'!B17</f>
        <v>Clan/Lech A</v>
      </c>
      <c r="D46" s="41">
        <f>'SB1'!C17</f>
        <v>3</v>
      </c>
      <c r="E46" s="41">
        <f>Clan!C17</f>
        <v>6</v>
      </c>
      <c r="F46" s="41">
        <f>Lech!C17</f>
        <v>2</v>
      </c>
      <c r="G46" s="50">
        <f>Rad!C17</f>
        <v>0</v>
      </c>
      <c r="H46" s="41">
        <f>Pew!C17</f>
        <v>0</v>
      </c>
      <c r="I46" s="4">
        <f>SUM(D46:H46)</f>
        <v>11</v>
      </c>
      <c r="J46" s="4">
        <f>Weights!J17</f>
        <v>7</v>
      </c>
      <c r="K46" s="4">
        <f>Weights!K17</f>
        <v>9</v>
      </c>
      <c r="L46" s="4">
        <f>Weights!L17</f>
        <v>0</v>
      </c>
    </row>
    <row r="47" spans="1:12" ht="13.5" thickBot="1" x14ac:dyDescent="0.25">
      <c r="A47" s="1">
        <v>46</v>
      </c>
      <c r="B47" s="39" t="str">
        <f>'SB1'!A9</f>
        <v>Kim Read</v>
      </c>
      <c r="C47" s="39" t="str">
        <f>'SB1'!B9</f>
        <v>Isis B</v>
      </c>
      <c r="D47" s="41">
        <f>'SB1'!C9</f>
        <v>1</v>
      </c>
      <c r="E47" s="41">
        <f>Clan!C9</f>
        <v>2</v>
      </c>
      <c r="F47" s="41">
        <f>Lech!C9</f>
        <v>3</v>
      </c>
      <c r="G47" s="50">
        <f>Rad!C9</f>
        <v>0</v>
      </c>
      <c r="H47" s="41">
        <f>Pew!C9</f>
        <v>4</v>
      </c>
      <c r="I47" s="4">
        <f>SUM(D47:H47)</f>
        <v>10</v>
      </c>
      <c r="J47" s="4">
        <f>Weights!J9</f>
        <v>6</v>
      </c>
      <c r="K47" s="4">
        <f>Weights!K9</f>
        <v>3</v>
      </c>
      <c r="L47" s="4">
        <f>Weights!L9</f>
        <v>0</v>
      </c>
    </row>
    <row r="48" spans="1:12" ht="13.5" thickBot="1" x14ac:dyDescent="0.25">
      <c r="A48" s="1">
        <v>47</v>
      </c>
      <c r="B48" s="39" t="str">
        <f>'SB1'!A20</f>
        <v>C Reynolds</v>
      </c>
      <c r="C48" s="39" t="str">
        <f>'SB1'!B20</f>
        <v>Clan/Lech B</v>
      </c>
      <c r="D48" s="41">
        <f>'SB1'!C20</f>
        <v>2</v>
      </c>
      <c r="E48" s="50">
        <f>Clan!C20</f>
        <v>0</v>
      </c>
      <c r="F48" s="41">
        <f>Lech!C20</f>
        <v>2</v>
      </c>
      <c r="G48" s="41">
        <f>Rad!C20</f>
        <v>0</v>
      </c>
      <c r="H48" s="41">
        <f>Pew!C20</f>
        <v>5</v>
      </c>
      <c r="I48" s="4">
        <f>SUM(D48:H48)</f>
        <v>9</v>
      </c>
      <c r="J48" s="4">
        <f>Weights!J20</f>
        <v>7</v>
      </c>
      <c r="K48" s="4">
        <f>Weights!K20</f>
        <v>3</v>
      </c>
      <c r="L48" s="4">
        <f>Weights!L20</f>
        <v>8</v>
      </c>
    </row>
    <row r="49" spans="1:12" ht="13.5" thickBot="1" x14ac:dyDescent="0.25">
      <c r="A49" s="1">
        <v>48</v>
      </c>
      <c r="B49" s="39" t="str">
        <f>'SB1'!A45</f>
        <v>M Harris</v>
      </c>
      <c r="C49" s="39" t="str">
        <f>'SB1'!B45</f>
        <v>Pewsey 3</v>
      </c>
      <c r="D49" s="41">
        <f>'SB1'!C45</f>
        <v>3</v>
      </c>
      <c r="E49" s="41">
        <f>Clan!C45</f>
        <v>4</v>
      </c>
      <c r="F49" s="41">
        <f>Lech!C45</f>
        <v>0</v>
      </c>
      <c r="G49" s="41">
        <f>Rad!C45</f>
        <v>0</v>
      </c>
      <c r="H49" s="41">
        <f>Pew!C45</f>
        <v>2</v>
      </c>
      <c r="I49" s="4">
        <f>SUM(D49:H49)</f>
        <v>9</v>
      </c>
      <c r="J49" s="4">
        <f>Weights!J45</f>
        <v>3</v>
      </c>
      <c r="K49" s="4">
        <f>Weights!K45</f>
        <v>4</v>
      </c>
      <c r="L49" s="4">
        <f>Weights!L45</f>
        <v>0</v>
      </c>
    </row>
    <row r="50" spans="1:12" ht="13.5" thickBot="1" x14ac:dyDescent="0.25">
      <c r="A50" s="1">
        <v>49</v>
      </c>
      <c r="B50" s="39" t="s">
        <v>117</v>
      </c>
      <c r="C50" s="39" t="s">
        <v>52</v>
      </c>
      <c r="D50" s="51"/>
      <c r="E50" s="51"/>
      <c r="F50" s="51"/>
      <c r="G50" s="41">
        <f>Rad!C59</f>
        <v>8</v>
      </c>
      <c r="H50" s="41">
        <f>Pew!C59</f>
        <v>0</v>
      </c>
      <c r="I50" s="4">
        <f>SUM(D50:H50)</f>
        <v>8</v>
      </c>
      <c r="J50" s="4">
        <f>Weights!J59</f>
        <v>35</v>
      </c>
      <c r="K50" s="4">
        <f>Weights!K59</f>
        <v>0</v>
      </c>
      <c r="L50" s="4">
        <f>Weights!L59</f>
        <v>0</v>
      </c>
    </row>
    <row r="51" spans="1:12" ht="13.5" thickBot="1" x14ac:dyDescent="0.25">
      <c r="A51" s="1">
        <v>50</v>
      </c>
      <c r="B51" s="39" t="str">
        <f>'SB1'!A44</f>
        <v>C Short</v>
      </c>
      <c r="C51" s="39" t="str">
        <f>'SB1'!B44</f>
        <v>Pewsey 3</v>
      </c>
      <c r="D51" s="41">
        <f>'SB1'!C44</f>
        <v>4</v>
      </c>
      <c r="E51" s="41">
        <f>Clan!C44</f>
        <v>1</v>
      </c>
      <c r="F51" s="41">
        <f>Lech!C44</f>
        <v>1</v>
      </c>
      <c r="G51" s="50">
        <f>Rad!C44</f>
        <v>0</v>
      </c>
      <c r="H51" s="41">
        <f>Pew!C44</f>
        <v>2</v>
      </c>
      <c r="I51" s="4">
        <f>SUM(D51:H51)</f>
        <v>8</v>
      </c>
      <c r="J51" s="4">
        <f>Weights!J44</f>
        <v>4</v>
      </c>
      <c r="K51" s="4">
        <f>Weights!K44</f>
        <v>12</v>
      </c>
      <c r="L51" s="4">
        <f>Weights!L44</f>
        <v>0</v>
      </c>
    </row>
    <row r="52" spans="1:12" ht="13.5" thickBot="1" x14ac:dyDescent="0.25">
      <c r="A52" s="1">
        <v>51</v>
      </c>
      <c r="B52" s="39" t="str">
        <f>'SB1'!A47</f>
        <v>Mike Marsden</v>
      </c>
      <c r="C52" s="39" t="str">
        <f>'SB1'!B47</f>
        <v>Pewsey 3</v>
      </c>
      <c r="D52" s="41">
        <f>'SB1'!C47</f>
        <v>7</v>
      </c>
      <c r="E52" s="50">
        <f>Clan!C47</f>
        <v>0</v>
      </c>
      <c r="F52" s="50">
        <f>Lech!C47</f>
        <v>0</v>
      </c>
      <c r="G52" s="50">
        <f>Rad!C47</f>
        <v>0</v>
      </c>
      <c r="H52" s="41">
        <f>Pew!C47</f>
        <v>0</v>
      </c>
      <c r="I52" s="4">
        <f>SUM(D52:H52)</f>
        <v>7</v>
      </c>
      <c r="J52" s="4">
        <f>Weights!J47</f>
        <v>5</v>
      </c>
      <c r="K52" s="4">
        <f>Weights!K47</f>
        <v>6</v>
      </c>
      <c r="L52" s="4">
        <f>Weights!L47</f>
        <v>0</v>
      </c>
    </row>
    <row r="53" spans="1:12" ht="13.5" thickBot="1" x14ac:dyDescent="0.25">
      <c r="A53" s="1">
        <v>52</v>
      </c>
      <c r="B53" s="39" t="s">
        <v>129</v>
      </c>
      <c r="C53" s="39" t="s">
        <v>90</v>
      </c>
      <c r="D53" s="59"/>
      <c r="E53" s="59"/>
      <c r="F53" s="59"/>
      <c r="G53" s="59"/>
      <c r="H53" s="41">
        <f>Pew!C61</f>
        <v>7</v>
      </c>
      <c r="I53" s="4">
        <f>SUM(D53:H53)</f>
        <v>7</v>
      </c>
      <c r="J53" s="4">
        <f>Weights!J61</f>
        <v>4</v>
      </c>
      <c r="K53" s="4">
        <f>Weights!K61</f>
        <v>3</v>
      </c>
      <c r="L53" s="4">
        <f>Weights!L61</f>
        <v>0</v>
      </c>
    </row>
    <row r="54" spans="1:12" ht="13.5" thickBot="1" x14ac:dyDescent="0.25">
      <c r="A54" s="1">
        <v>53</v>
      </c>
      <c r="B54" s="39" t="str">
        <f>'SB1'!A21</f>
        <v>Arthur Cook</v>
      </c>
      <c r="C54" s="39" t="str">
        <f>'SB1'!B21</f>
        <v>Clan/Lech B</v>
      </c>
      <c r="D54" s="41">
        <f>'SB1'!C21</f>
        <v>2</v>
      </c>
      <c r="E54" s="41">
        <f>Clan!C21</f>
        <v>1</v>
      </c>
      <c r="F54" s="41">
        <f>Lech!C21</f>
        <v>1</v>
      </c>
      <c r="G54" s="41">
        <f>Rad!C21</f>
        <v>2</v>
      </c>
      <c r="H54" s="41">
        <f>Pew!C21</f>
        <v>1</v>
      </c>
      <c r="I54" s="4">
        <f>SUM(D54:H54)</f>
        <v>7</v>
      </c>
      <c r="J54" s="4">
        <f>Weights!J21</f>
        <v>2</v>
      </c>
      <c r="K54" s="4">
        <f>Weights!K21</f>
        <v>11</v>
      </c>
      <c r="L54" s="4">
        <f>Weights!L21</f>
        <v>8</v>
      </c>
    </row>
    <row r="55" spans="1:12" ht="13.5" thickBot="1" x14ac:dyDescent="0.25">
      <c r="A55" s="1">
        <v>54</v>
      </c>
      <c r="B55" s="39" t="s">
        <v>99</v>
      </c>
      <c r="C55" s="39" t="s">
        <v>60</v>
      </c>
      <c r="D55" s="50"/>
      <c r="E55" s="41">
        <f>Clan!C54</f>
        <v>6</v>
      </c>
      <c r="F55" s="50">
        <f>Lech!C54</f>
        <v>0</v>
      </c>
      <c r="G55" s="50">
        <f>Rad!C54</f>
        <v>0</v>
      </c>
      <c r="H55" s="41">
        <f>Pew!C54</f>
        <v>0</v>
      </c>
      <c r="I55" s="4">
        <f>SUM(D55:H55)</f>
        <v>6</v>
      </c>
      <c r="J55" s="4">
        <f>Weights!J54</f>
        <v>2</v>
      </c>
      <c r="K55" s="4">
        <f>Weights!K54</f>
        <v>15</v>
      </c>
      <c r="L55" s="4">
        <f>Weights!L54</f>
        <v>0</v>
      </c>
    </row>
    <row r="56" spans="1:12" ht="13.5" thickBot="1" x14ac:dyDescent="0.25">
      <c r="A56" s="1">
        <v>55</v>
      </c>
      <c r="B56" s="39" t="s">
        <v>118</v>
      </c>
      <c r="C56" s="39" t="s">
        <v>119</v>
      </c>
      <c r="D56" s="51"/>
      <c r="E56" s="51"/>
      <c r="F56" s="51"/>
      <c r="G56" s="41">
        <f>Rad!C60</f>
        <v>6</v>
      </c>
      <c r="H56" s="41">
        <f>Pew!C60</f>
        <v>0</v>
      </c>
      <c r="I56" s="4">
        <f>SUM(D56:H56)</f>
        <v>6</v>
      </c>
      <c r="J56" s="4">
        <f>Weights!J60</f>
        <v>2</v>
      </c>
      <c r="K56" s="4">
        <f>Weights!K60</f>
        <v>14</v>
      </c>
      <c r="L56" s="4">
        <f>Weights!L60</f>
        <v>0</v>
      </c>
    </row>
    <row r="57" spans="1:12" ht="13.5" thickBot="1" x14ac:dyDescent="0.25">
      <c r="A57" s="1">
        <v>56</v>
      </c>
      <c r="B57" s="39" t="s">
        <v>115</v>
      </c>
      <c r="C57" s="39" t="s">
        <v>52</v>
      </c>
      <c r="D57" s="50"/>
      <c r="E57" s="50"/>
      <c r="F57" s="50"/>
      <c r="G57" s="41">
        <f>Rad!C57</f>
        <v>5</v>
      </c>
      <c r="H57" s="41">
        <f>Pew!C57</f>
        <v>0</v>
      </c>
      <c r="I57" s="4">
        <f>SUM(D57:H57)</f>
        <v>5</v>
      </c>
      <c r="J57" s="4">
        <f>Weights!J57</f>
        <v>1</v>
      </c>
      <c r="K57" s="4">
        <f>Weights!K57</f>
        <v>3</v>
      </c>
      <c r="L57" s="4">
        <f>Weights!L57</f>
        <v>0</v>
      </c>
    </row>
    <row r="58" spans="1:12" ht="13.5" thickBot="1" x14ac:dyDescent="0.25">
      <c r="A58" s="1">
        <v>57</v>
      </c>
      <c r="B58" s="39" t="s">
        <v>130</v>
      </c>
      <c r="C58" s="39" t="s">
        <v>60</v>
      </c>
      <c r="D58" s="59"/>
      <c r="E58" s="59"/>
      <c r="F58" s="59"/>
      <c r="G58" s="59"/>
      <c r="H58" s="41">
        <f>Pew!C62</f>
        <v>4</v>
      </c>
      <c r="I58" s="4">
        <f>SUM(D58:H58)</f>
        <v>4</v>
      </c>
      <c r="J58" s="4">
        <f>Weights!J62</f>
        <v>2</v>
      </c>
      <c r="K58" s="4">
        <f>Weights!K62</f>
        <v>12</v>
      </c>
      <c r="L58" s="4">
        <f>Weights!L62</f>
        <v>0</v>
      </c>
    </row>
    <row r="59" spans="1:12" ht="13.5" thickBot="1" x14ac:dyDescent="0.25">
      <c r="A59" s="1">
        <v>58</v>
      </c>
      <c r="B59" s="39" t="s">
        <v>98</v>
      </c>
      <c r="C59" s="39" t="s">
        <v>10</v>
      </c>
      <c r="D59" s="50"/>
      <c r="E59" s="41">
        <f>Clan!C53</f>
        <v>1</v>
      </c>
      <c r="F59" s="50">
        <f>Lech!C53</f>
        <v>0</v>
      </c>
      <c r="G59" s="50">
        <f>Rad!C53</f>
        <v>0</v>
      </c>
      <c r="H59" s="41">
        <f>Pew!C53</f>
        <v>2</v>
      </c>
      <c r="I59" s="4">
        <f>SUM(D59:H59)</f>
        <v>3</v>
      </c>
      <c r="J59" s="4">
        <f>Weights!J53</f>
        <v>2</v>
      </c>
      <c r="K59" s="4">
        <f>Weights!K53</f>
        <v>10</v>
      </c>
      <c r="L59" s="4">
        <f>Weights!L53</f>
        <v>8</v>
      </c>
    </row>
    <row r="60" spans="1:12" ht="13.5" thickBot="1" x14ac:dyDescent="0.25">
      <c r="A60" s="1">
        <v>59</v>
      </c>
      <c r="B60" s="39" t="s">
        <v>95</v>
      </c>
      <c r="C60" s="39" t="s">
        <v>10</v>
      </c>
      <c r="D60" s="50"/>
      <c r="E60" s="41">
        <f>Clan!C51</f>
        <v>2</v>
      </c>
      <c r="F60" s="50">
        <f>Lech!C51</f>
        <v>0</v>
      </c>
      <c r="G60" s="50">
        <f>Rad!C51</f>
        <v>0</v>
      </c>
      <c r="H60" s="41">
        <f>Pew!C51</f>
        <v>0</v>
      </c>
      <c r="I60" s="4">
        <f>SUM(D60:H60)</f>
        <v>2</v>
      </c>
      <c r="J60" s="4">
        <f>Weights!J51</f>
        <v>1</v>
      </c>
      <c r="K60" s="4">
        <f>Weights!K51</f>
        <v>12</v>
      </c>
      <c r="L60" s="4">
        <f>Weights!L51</f>
        <v>0</v>
      </c>
    </row>
    <row r="61" spans="1:12" ht="13.5" thickBot="1" x14ac:dyDescent="0.25">
      <c r="A61" s="1">
        <v>60</v>
      </c>
      <c r="B61" s="39" t="str">
        <f>'SB1'!A24</f>
        <v>R Garrett</v>
      </c>
      <c r="C61" s="39" t="str">
        <f>'SB1'!B24</f>
        <v>Clan/Lech B</v>
      </c>
      <c r="D61" s="41">
        <f>'SB1'!C24</f>
        <v>0</v>
      </c>
      <c r="E61" s="41">
        <f>Clan!C24</f>
        <v>1</v>
      </c>
      <c r="F61" s="41">
        <f>Lech!C24</f>
        <v>0</v>
      </c>
      <c r="G61" s="41">
        <f>Rad!C24</f>
        <v>0</v>
      </c>
      <c r="H61" s="41">
        <f>Pew!C24</f>
        <v>1</v>
      </c>
      <c r="I61" s="4">
        <f>SUM(D61:H61)</f>
        <v>2</v>
      </c>
      <c r="J61" s="4">
        <f>Weights!J24</f>
        <v>1</v>
      </c>
      <c r="K61" s="4">
        <f>Weights!K24</f>
        <v>4</v>
      </c>
      <c r="L61" s="4">
        <f>Weights!L24</f>
        <v>0</v>
      </c>
    </row>
    <row r="62" spans="1:12" ht="13.5" thickBot="1" x14ac:dyDescent="0.25">
      <c r="A62" s="1">
        <v>61</v>
      </c>
      <c r="B62" s="39" t="s">
        <v>116</v>
      </c>
      <c r="C62" s="39" t="s">
        <v>52</v>
      </c>
      <c r="D62" s="51"/>
      <c r="E62" s="51"/>
      <c r="F62" s="51"/>
      <c r="G62" s="41">
        <f>Rad!C58</f>
        <v>1</v>
      </c>
      <c r="H62" s="41">
        <f>Pew!C58</f>
        <v>0</v>
      </c>
      <c r="I62" s="4">
        <f>SUM(D62:H62)</f>
        <v>1</v>
      </c>
      <c r="J62" s="4">
        <f>Weights!J58</f>
        <v>0</v>
      </c>
      <c r="K62" s="4">
        <f>Weights!K58</f>
        <v>9</v>
      </c>
      <c r="L62" s="4">
        <f>Weights!L58</f>
        <v>0</v>
      </c>
    </row>
  </sheetData>
  <sortState ref="B2:L62">
    <sortCondition descending="1" ref="I2:I62"/>
    <sortCondition descending="1" ref="J2:J62"/>
    <sortCondition descending="1" ref="K2:K62"/>
  </sortState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3" workbookViewId="0">
      <selection activeCell="A40" sqref="A40"/>
    </sheetView>
  </sheetViews>
  <sheetFormatPr defaultRowHeight="12.75" x14ac:dyDescent="0.2"/>
  <cols>
    <col min="1" max="1" width="18.7109375" customWidth="1"/>
    <col min="2" max="2" width="16.7109375" customWidth="1"/>
    <col min="3" max="3" width="9.140625" style="1"/>
    <col min="4" max="6" width="8.5703125" style="1" customWidth="1"/>
  </cols>
  <sheetData>
    <row r="1" spans="1:10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0" x14ac:dyDescent="0.2">
      <c r="A2" s="38" t="s">
        <v>42</v>
      </c>
      <c r="B2" t="s">
        <v>6</v>
      </c>
      <c r="C2" s="1">
        <v>7</v>
      </c>
      <c r="D2" s="2">
        <v>5</v>
      </c>
      <c r="E2" s="1">
        <v>8</v>
      </c>
      <c r="F2" s="1">
        <v>0</v>
      </c>
      <c r="H2">
        <f>SUM(D2:D7)</f>
        <v>25</v>
      </c>
      <c r="I2">
        <f>SUM(E2:E7)</f>
        <v>61</v>
      </c>
      <c r="J2">
        <f>SUM(F2:F7)</f>
        <v>0</v>
      </c>
    </row>
    <row r="3" spans="1:10" x14ac:dyDescent="0.2">
      <c r="A3" s="38" t="s">
        <v>43</v>
      </c>
      <c r="B3" t="s">
        <v>6</v>
      </c>
      <c r="C3" s="1">
        <v>6</v>
      </c>
      <c r="D3" s="1">
        <v>1</v>
      </c>
      <c r="E3" s="1">
        <v>6</v>
      </c>
      <c r="F3" s="1">
        <v>0</v>
      </c>
    </row>
    <row r="4" spans="1:10" x14ac:dyDescent="0.2">
      <c r="A4" s="38" t="s">
        <v>44</v>
      </c>
      <c r="B4" t="s">
        <v>6</v>
      </c>
      <c r="C4" s="1">
        <v>8</v>
      </c>
      <c r="D4" s="1">
        <v>13</v>
      </c>
      <c r="E4" s="1">
        <v>11</v>
      </c>
      <c r="F4" s="1">
        <v>0</v>
      </c>
    </row>
    <row r="5" spans="1:10" x14ac:dyDescent="0.2">
      <c r="A5" s="38" t="s">
        <v>45</v>
      </c>
      <c r="B5" t="s">
        <v>6</v>
      </c>
      <c r="C5" s="1">
        <v>5</v>
      </c>
      <c r="D5" s="1">
        <v>1</v>
      </c>
      <c r="E5" s="1">
        <v>11</v>
      </c>
      <c r="F5" s="1">
        <v>0</v>
      </c>
    </row>
    <row r="6" spans="1:10" x14ac:dyDescent="0.2">
      <c r="A6" s="38" t="s">
        <v>46</v>
      </c>
      <c r="B6" t="s">
        <v>6</v>
      </c>
      <c r="C6" s="1">
        <v>7</v>
      </c>
      <c r="D6" s="1">
        <v>3</v>
      </c>
      <c r="E6" s="1">
        <v>11</v>
      </c>
      <c r="F6" s="1">
        <v>0</v>
      </c>
    </row>
    <row r="7" spans="1:10" x14ac:dyDescent="0.2">
      <c r="A7" s="38" t="s">
        <v>47</v>
      </c>
      <c r="B7" t="s">
        <v>6</v>
      </c>
      <c r="C7" s="1">
        <v>3</v>
      </c>
      <c r="D7" s="1">
        <v>2</v>
      </c>
      <c r="E7" s="1">
        <v>14</v>
      </c>
      <c r="F7" s="1">
        <v>0</v>
      </c>
      <c r="H7" s="20">
        <f>H2+TRUNC(I2/16)</f>
        <v>28</v>
      </c>
      <c r="I7" s="20">
        <f>I2-(TRUNC(I2/16)*16)+TRUNC(J2/16)</f>
        <v>13</v>
      </c>
      <c r="J7" s="20">
        <f>J2-(TRUNC(J2/16)*16)</f>
        <v>0</v>
      </c>
    </row>
    <row r="8" spans="1:10" x14ac:dyDescent="0.2">
      <c r="A8" s="54" t="s">
        <v>120</v>
      </c>
      <c r="B8" t="s">
        <v>10</v>
      </c>
      <c r="C8" s="1">
        <v>3</v>
      </c>
      <c r="D8" s="1">
        <v>2</v>
      </c>
      <c r="E8" s="1">
        <v>3</v>
      </c>
      <c r="F8" s="1">
        <v>0</v>
      </c>
    </row>
    <row r="9" spans="1:10" x14ac:dyDescent="0.2">
      <c r="A9" s="38" t="s">
        <v>37</v>
      </c>
      <c r="B9" t="s">
        <v>10</v>
      </c>
      <c r="C9" s="1">
        <v>1</v>
      </c>
      <c r="D9" s="1">
        <v>0</v>
      </c>
      <c r="E9" s="1">
        <v>2</v>
      </c>
      <c r="F9" s="1">
        <v>0</v>
      </c>
      <c r="H9">
        <f>SUM(D8:D13)</f>
        <v>11</v>
      </c>
      <c r="I9">
        <f>SUM(E8:E13)</f>
        <v>45</v>
      </c>
      <c r="J9">
        <f>SUM(F8:F13)</f>
        <v>8</v>
      </c>
    </row>
    <row r="10" spans="1:10" x14ac:dyDescent="0.2">
      <c r="A10" s="38" t="s">
        <v>48</v>
      </c>
      <c r="B10" t="s">
        <v>10</v>
      </c>
      <c r="C10" s="1">
        <v>7</v>
      </c>
      <c r="D10" s="1">
        <v>4</v>
      </c>
      <c r="E10" s="1">
        <v>10</v>
      </c>
      <c r="F10" s="1">
        <v>0</v>
      </c>
    </row>
    <row r="11" spans="1:10" x14ac:dyDescent="0.2">
      <c r="A11" s="38" t="s">
        <v>49</v>
      </c>
      <c r="B11" t="s">
        <v>10</v>
      </c>
      <c r="C11" s="1">
        <v>1</v>
      </c>
      <c r="D11" s="1">
        <v>0</v>
      </c>
      <c r="E11" s="1">
        <v>10</v>
      </c>
      <c r="F11" s="1">
        <v>0</v>
      </c>
    </row>
    <row r="12" spans="1:10" x14ac:dyDescent="0.2">
      <c r="A12" s="38" t="s">
        <v>50</v>
      </c>
      <c r="B12" t="s">
        <v>10</v>
      </c>
      <c r="C12" s="1">
        <v>3</v>
      </c>
      <c r="D12" s="27">
        <v>1</v>
      </c>
      <c r="E12" s="27">
        <v>9</v>
      </c>
      <c r="F12" s="27">
        <v>0</v>
      </c>
    </row>
    <row r="13" spans="1:10" x14ac:dyDescent="0.2">
      <c r="A13" s="38" t="s">
        <v>51</v>
      </c>
      <c r="B13" t="s">
        <v>10</v>
      </c>
      <c r="C13" s="1">
        <v>7</v>
      </c>
      <c r="D13" s="27">
        <v>4</v>
      </c>
      <c r="E13" s="27">
        <v>11</v>
      </c>
      <c r="F13" s="27">
        <v>8</v>
      </c>
      <c r="H13" s="20">
        <f>H9+TRUNC(I9/16)</f>
        <v>13</v>
      </c>
      <c r="I13" s="20">
        <f>I9-(TRUNC(I9/16)*16)+TRUNC(J9/16)</f>
        <v>13</v>
      </c>
      <c r="J13" s="20">
        <f>J9-(TRUNC(J9/16)*16)</f>
        <v>8</v>
      </c>
    </row>
    <row r="14" spans="1:10" x14ac:dyDescent="0.2">
      <c r="A14" s="38" t="s">
        <v>56</v>
      </c>
      <c r="B14" t="s">
        <v>52</v>
      </c>
      <c r="C14" s="1">
        <v>6</v>
      </c>
      <c r="D14" s="1">
        <v>4</v>
      </c>
      <c r="E14" s="1">
        <v>6</v>
      </c>
      <c r="F14" s="1">
        <v>0</v>
      </c>
    </row>
    <row r="15" spans="1:10" x14ac:dyDescent="0.2">
      <c r="A15" s="38" t="s">
        <v>53</v>
      </c>
      <c r="B15" t="s">
        <v>52</v>
      </c>
      <c r="C15" s="1">
        <v>5</v>
      </c>
      <c r="D15" s="1">
        <v>0</v>
      </c>
      <c r="E15" s="1">
        <v>15</v>
      </c>
      <c r="F15" s="1">
        <v>8</v>
      </c>
      <c r="H15">
        <f>SUM(D14:D19)</f>
        <v>10</v>
      </c>
      <c r="I15">
        <f>SUM(E14:E19)</f>
        <v>53</v>
      </c>
      <c r="J15">
        <f>SUM(F14:F19)</f>
        <v>24</v>
      </c>
    </row>
    <row r="16" spans="1:10" x14ac:dyDescent="0.2">
      <c r="A16" s="38" t="s">
        <v>57</v>
      </c>
      <c r="B16" t="s">
        <v>52</v>
      </c>
      <c r="C16" s="1">
        <v>2</v>
      </c>
      <c r="D16" s="1">
        <v>1</v>
      </c>
      <c r="E16" s="1">
        <v>8</v>
      </c>
      <c r="F16" s="1">
        <v>8</v>
      </c>
    </row>
    <row r="17" spans="1:10" x14ac:dyDescent="0.2">
      <c r="A17" s="38" t="s">
        <v>54</v>
      </c>
      <c r="B17" t="s">
        <v>52</v>
      </c>
      <c r="C17" s="1">
        <v>3</v>
      </c>
      <c r="D17" s="1">
        <v>0</v>
      </c>
      <c r="E17" s="1">
        <v>11</v>
      </c>
      <c r="F17" s="1">
        <v>0</v>
      </c>
    </row>
    <row r="18" spans="1:10" x14ac:dyDescent="0.2">
      <c r="A18" s="38" t="s">
        <v>58</v>
      </c>
      <c r="B18" t="s">
        <v>52</v>
      </c>
      <c r="C18" s="1">
        <v>2</v>
      </c>
      <c r="D18" s="1">
        <v>1</v>
      </c>
      <c r="E18" s="1">
        <v>3</v>
      </c>
      <c r="F18" s="1">
        <v>8</v>
      </c>
    </row>
    <row r="19" spans="1:10" x14ac:dyDescent="0.2">
      <c r="A19" s="38" t="s">
        <v>55</v>
      </c>
      <c r="B19" t="s">
        <v>52</v>
      </c>
      <c r="C19" s="1">
        <v>6</v>
      </c>
      <c r="D19" s="1">
        <v>4</v>
      </c>
      <c r="E19" s="1">
        <v>10</v>
      </c>
      <c r="F19" s="1">
        <v>0</v>
      </c>
      <c r="H19" s="20">
        <f>H15+TRUNC(I15/16)</f>
        <v>13</v>
      </c>
      <c r="I19" s="20">
        <f>I15-(TRUNC(I15/16)*16)+TRUNC(J15/16)</f>
        <v>6</v>
      </c>
      <c r="J19" s="20">
        <f>J15-(TRUNC(J15/16)*16)</f>
        <v>8</v>
      </c>
    </row>
    <row r="20" spans="1:10" x14ac:dyDescent="0.2">
      <c r="A20" s="38" t="s">
        <v>59</v>
      </c>
      <c r="B20" t="s">
        <v>60</v>
      </c>
      <c r="C20" s="1">
        <v>2</v>
      </c>
      <c r="D20" s="1">
        <v>1</v>
      </c>
      <c r="E20" s="1">
        <v>10</v>
      </c>
      <c r="F20" s="1">
        <v>8</v>
      </c>
    </row>
    <row r="21" spans="1:10" x14ac:dyDescent="0.2">
      <c r="A21" s="38" t="s">
        <v>61</v>
      </c>
      <c r="B21" t="s">
        <v>60</v>
      </c>
      <c r="C21" s="27">
        <v>2</v>
      </c>
      <c r="D21" s="1">
        <v>0</v>
      </c>
      <c r="E21" s="1">
        <v>4</v>
      </c>
      <c r="F21" s="1">
        <v>8</v>
      </c>
      <c r="H21">
        <f>SUM(D20:D25)</f>
        <v>5</v>
      </c>
      <c r="I21">
        <f>SUM(E20:E25)</f>
        <v>46</v>
      </c>
      <c r="J21">
        <f>SUM(F20:F25)</f>
        <v>24</v>
      </c>
    </row>
    <row r="22" spans="1:10" x14ac:dyDescent="0.2">
      <c r="A22" s="38" t="s">
        <v>62</v>
      </c>
      <c r="B22" t="s">
        <v>60</v>
      </c>
      <c r="C22" s="1">
        <v>1</v>
      </c>
      <c r="D22" s="1">
        <v>0</v>
      </c>
      <c r="E22" s="1">
        <v>15</v>
      </c>
      <c r="F22" s="1">
        <v>0</v>
      </c>
    </row>
    <row r="23" spans="1:10" x14ac:dyDescent="0.2">
      <c r="A23" s="38" t="s">
        <v>63</v>
      </c>
      <c r="B23" t="s">
        <v>60</v>
      </c>
      <c r="C23" s="1">
        <v>3</v>
      </c>
      <c r="D23" s="1">
        <v>0</v>
      </c>
      <c r="E23" s="1">
        <v>11</v>
      </c>
      <c r="F23" s="1">
        <v>0</v>
      </c>
    </row>
    <row r="24" spans="1:10" x14ac:dyDescent="0.2">
      <c r="A24" s="38" t="s">
        <v>92</v>
      </c>
      <c r="B24" t="s">
        <v>60</v>
      </c>
      <c r="C24" s="1">
        <v>0</v>
      </c>
      <c r="D24" s="1">
        <v>0</v>
      </c>
      <c r="E24" s="1">
        <v>0</v>
      </c>
      <c r="F24" s="1">
        <v>0</v>
      </c>
    </row>
    <row r="25" spans="1:10" x14ac:dyDescent="0.2">
      <c r="A25" s="38" t="s">
        <v>64</v>
      </c>
      <c r="B25" t="s">
        <v>60</v>
      </c>
      <c r="C25" s="1">
        <v>5</v>
      </c>
      <c r="D25" s="1">
        <v>4</v>
      </c>
      <c r="E25" s="1">
        <v>6</v>
      </c>
      <c r="F25" s="1">
        <v>8</v>
      </c>
      <c r="H25" s="20">
        <f>H21+TRUNC(I21/16)</f>
        <v>7</v>
      </c>
      <c r="I25" s="20">
        <f>I21-(TRUNC(I21/16)*16)+TRUNC(J21/16)</f>
        <v>15</v>
      </c>
      <c r="J25" s="20">
        <f>J21-(TRUNC(J21/16)*16)</f>
        <v>8</v>
      </c>
    </row>
    <row r="26" spans="1:10" x14ac:dyDescent="0.2">
      <c r="A26" s="38" t="s">
        <v>65</v>
      </c>
      <c r="B26" t="s">
        <v>3</v>
      </c>
      <c r="C26" s="1">
        <v>5</v>
      </c>
      <c r="D26" s="1">
        <v>3</v>
      </c>
      <c r="E26" s="1">
        <v>5</v>
      </c>
      <c r="F26" s="1">
        <v>0</v>
      </c>
    </row>
    <row r="27" spans="1:10" x14ac:dyDescent="0.2">
      <c r="A27" s="38" t="s">
        <v>66</v>
      </c>
      <c r="B27" t="s">
        <v>3</v>
      </c>
      <c r="C27" s="1">
        <v>8</v>
      </c>
      <c r="D27" s="1">
        <v>5</v>
      </c>
      <c r="E27" s="1">
        <v>14</v>
      </c>
      <c r="F27" s="1">
        <v>0</v>
      </c>
      <c r="H27">
        <f>SUM(D26:D31)</f>
        <v>15</v>
      </c>
      <c r="I27">
        <f>SUM(E26:E31)</f>
        <v>52</v>
      </c>
      <c r="J27">
        <f>SUM(F26:F31)</f>
        <v>16</v>
      </c>
    </row>
    <row r="28" spans="1:10" x14ac:dyDescent="0.2">
      <c r="A28" s="38" t="s">
        <v>67</v>
      </c>
      <c r="B28" t="s">
        <v>3</v>
      </c>
      <c r="C28" s="1">
        <v>3</v>
      </c>
      <c r="D28" s="1">
        <v>1</v>
      </c>
      <c r="E28" s="1">
        <v>14</v>
      </c>
      <c r="F28" s="1">
        <v>0</v>
      </c>
    </row>
    <row r="29" spans="1:10" x14ac:dyDescent="0.2">
      <c r="A29" s="38" t="s">
        <v>68</v>
      </c>
      <c r="B29" t="s">
        <v>3</v>
      </c>
      <c r="C29" s="1">
        <v>6</v>
      </c>
      <c r="D29" s="1">
        <v>3</v>
      </c>
      <c r="E29" s="1">
        <v>8</v>
      </c>
      <c r="F29" s="1">
        <v>0</v>
      </c>
    </row>
    <row r="30" spans="1:10" x14ac:dyDescent="0.2">
      <c r="A30" s="38" t="s">
        <v>69</v>
      </c>
      <c r="B30" t="s">
        <v>3</v>
      </c>
      <c r="C30" s="1">
        <v>5</v>
      </c>
      <c r="D30" s="1">
        <v>2</v>
      </c>
      <c r="E30" s="1">
        <v>6</v>
      </c>
      <c r="F30" s="1">
        <v>8</v>
      </c>
    </row>
    <row r="31" spans="1:10" x14ac:dyDescent="0.2">
      <c r="A31" s="38" t="s">
        <v>70</v>
      </c>
      <c r="B31" t="s">
        <v>3</v>
      </c>
      <c r="C31" s="1">
        <v>1</v>
      </c>
      <c r="D31" s="1">
        <v>1</v>
      </c>
      <c r="E31" s="1">
        <v>5</v>
      </c>
      <c r="F31" s="1">
        <v>8</v>
      </c>
      <c r="H31" s="20">
        <f>H27+TRUNC(I27/16)</f>
        <v>18</v>
      </c>
      <c r="I31" s="20">
        <f>I27-(TRUNC(I27/16)*16)+TRUNC(J27/16)</f>
        <v>5</v>
      </c>
      <c r="J31" s="20">
        <f>J27-(TRUNC(J27/16)*16)</f>
        <v>0</v>
      </c>
    </row>
    <row r="32" spans="1:10" x14ac:dyDescent="0.2">
      <c r="A32" s="38" t="s">
        <v>71</v>
      </c>
      <c r="B32" t="s">
        <v>34</v>
      </c>
      <c r="C32" s="1">
        <v>8</v>
      </c>
      <c r="D32" s="1">
        <v>6</v>
      </c>
      <c r="E32" s="1">
        <v>13</v>
      </c>
      <c r="F32" s="1">
        <v>0</v>
      </c>
    </row>
    <row r="33" spans="1:10" x14ac:dyDescent="0.2">
      <c r="A33" s="38" t="s">
        <v>75</v>
      </c>
      <c r="B33" t="s">
        <v>34</v>
      </c>
      <c r="C33" s="27">
        <v>7</v>
      </c>
      <c r="D33" s="1">
        <v>5</v>
      </c>
      <c r="E33" s="1">
        <v>0</v>
      </c>
      <c r="F33" s="1">
        <v>0</v>
      </c>
      <c r="H33">
        <f>SUM(D32:D37)</f>
        <v>25</v>
      </c>
      <c r="I33">
        <f>SUM(E32:E37)</f>
        <v>39</v>
      </c>
      <c r="J33">
        <f>SUM(F32:F37)</f>
        <v>0</v>
      </c>
    </row>
    <row r="34" spans="1:10" x14ac:dyDescent="0.2">
      <c r="A34" s="54" t="s">
        <v>100</v>
      </c>
      <c r="B34" t="s">
        <v>34</v>
      </c>
      <c r="C34" s="1">
        <v>4</v>
      </c>
      <c r="D34" s="1">
        <v>2</v>
      </c>
      <c r="E34" s="1">
        <v>7</v>
      </c>
      <c r="F34" s="1">
        <v>0</v>
      </c>
    </row>
    <row r="35" spans="1:10" x14ac:dyDescent="0.2">
      <c r="A35" s="38" t="s">
        <v>79</v>
      </c>
      <c r="B35" t="s">
        <v>34</v>
      </c>
      <c r="C35" s="1">
        <v>8</v>
      </c>
      <c r="D35" s="1">
        <v>7</v>
      </c>
      <c r="E35" s="1">
        <v>2</v>
      </c>
      <c r="F35" s="1">
        <v>0</v>
      </c>
    </row>
    <row r="36" spans="1:10" x14ac:dyDescent="0.2">
      <c r="A36" s="38" t="s">
        <v>82</v>
      </c>
      <c r="B36" t="s">
        <v>34</v>
      </c>
      <c r="C36" s="1">
        <v>4</v>
      </c>
      <c r="D36" s="1">
        <v>2</v>
      </c>
      <c r="E36" s="1">
        <v>2</v>
      </c>
      <c r="F36" s="1">
        <v>0</v>
      </c>
    </row>
    <row r="37" spans="1:10" x14ac:dyDescent="0.2">
      <c r="A37" s="38" t="s">
        <v>85</v>
      </c>
      <c r="B37" t="s">
        <v>34</v>
      </c>
      <c r="C37" s="1">
        <v>4</v>
      </c>
      <c r="D37" s="1">
        <v>3</v>
      </c>
      <c r="E37" s="1">
        <v>15</v>
      </c>
      <c r="F37" s="1">
        <v>0</v>
      </c>
      <c r="H37" s="20">
        <f>H33+TRUNC(I33/16)</f>
        <v>27</v>
      </c>
      <c r="I37" s="20">
        <f>I33-(TRUNC(I33/16)*16)+TRUNC(J33/16)</f>
        <v>7</v>
      </c>
      <c r="J37" s="20">
        <f>J33-(TRUNC(J33/16)*16)</f>
        <v>0</v>
      </c>
    </row>
    <row r="38" spans="1:10" x14ac:dyDescent="0.2">
      <c r="A38" s="38" t="s">
        <v>73</v>
      </c>
      <c r="B38" t="s">
        <v>35</v>
      </c>
      <c r="C38" s="27">
        <v>1</v>
      </c>
      <c r="D38" s="27">
        <v>0</v>
      </c>
      <c r="E38" s="27">
        <v>15</v>
      </c>
      <c r="F38" s="27">
        <v>0</v>
      </c>
      <c r="G38" s="38"/>
      <c r="H38" s="38"/>
    </row>
    <row r="39" spans="1:10" x14ac:dyDescent="0.2">
      <c r="A39" s="38" t="s">
        <v>76</v>
      </c>
      <c r="B39" t="s">
        <v>35</v>
      </c>
      <c r="C39" s="27">
        <v>4</v>
      </c>
      <c r="D39" s="27">
        <v>0</v>
      </c>
      <c r="E39" s="27">
        <v>14</v>
      </c>
      <c r="F39" s="27">
        <v>0</v>
      </c>
      <c r="G39" s="38"/>
      <c r="H39" s="38"/>
    </row>
    <row r="40" spans="1:10" x14ac:dyDescent="0.2">
      <c r="A40" s="54" t="s">
        <v>122</v>
      </c>
      <c r="B40" t="s">
        <v>35</v>
      </c>
      <c r="C40" s="27">
        <v>5</v>
      </c>
      <c r="D40" s="27">
        <v>2</v>
      </c>
      <c r="E40" s="27">
        <v>13</v>
      </c>
      <c r="F40" s="27">
        <v>8</v>
      </c>
      <c r="G40" s="38"/>
      <c r="H40">
        <f>SUM(D39:D43)</f>
        <v>14</v>
      </c>
      <c r="I40">
        <f>SUM(E39:E43)</f>
        <v>53</v>
      </c>
      <c r="J40">
        <f>SUM(F39:F43)</f>
        <v>16</v>
      </c>
    </row>
    <row r="41" spans="1:10" x14ac:dyDescent="0.2">
      <c r="A41" s="38" t="s">
        <v>80</v>
      </c>
      <c r="B41" t="s">
        <v>35</v>
      </c>
      <c r="C41" s="27">
        <v>4</v>
      </c>
      <c r="D41" s="27">
        <v>1</v>
      </c>
      <c r="E41" s="27">
        <v>10</v>
      </c>
      <c r="F41" s="27">
        <v>0</v>
      </c>
      <c r="G41" s="38"/>
    </row>
    <row r="42" spans="1:10" x14ac:dyDescent="0.2">
      <c r="A42" s="38" t="s">
        <v>83</v>
      </c>
      <c r="B42" t="s">
        <v>35</v>
      </c>
      <c r="C42" s="27">
        <v>8</v>
      </c>
      <c r="D42" s="27">
        <v>4</v>
      </c>
      <c r="E42" s="27">
        <v>2</v>
      </c>
      <c r="F42" s="27">
        <v>0</v>
      </c>
      <c r="G42" s="38"/>
    </row>
    <row r="43" spans="1:10" x14ac:dyDescent="0.2">
      <c r="A43" s="38" t="s">
        <v>86</v>
      </c>
      <c r="B43" t="s">
        <v>35</v>
      </c>
      <c r="C43" s="27">
        <v>8</v>
      </c>
      <c r="D43" s="27">
        <v>7</v>
      </c>
      <c r="E43" s="27">
        <v>14</v>
      </c>
      <c r="F43" s="27">
        <v>8</v>
      </c>
      <c r="G43" s="38"/>
      <c r="H43" s="20">
        <f>H40+TRUNC(I40/16)</f>
        <v>17</v>
      </c>
      <c r="I43" s="20">
        <f>I40-(TRUNC(I40/16)*16)+TRUNC(J40/16)</f>
        <v>6</v>
      </c>
      <c r="J43" s="20">
        <f>J40-(TRUNC(J40/16)*16)</f>
        <v>0</v>
      </c>
    </row>
    <row r="44" spans="1:10" x14ac:dyDescent="0.2">
      <c r="A44" s="38" t="s">
        <v>74</v>
      </c>
      <c r="B44" t="s">
        <v>72</v>
      </c>
      <c r="C44" s="27">
        <v>4</v>
      </c>
      <c r="D44" s="27">
        <v>2</v>
      </c>
      <c r="E44" s="27">
        <v>10</v>
      </c>
      <c r="F44" s="27">
        <v>0</v>
      </c>
      <c r="G44" s="38"/>
    </row>
    <row r="45" spans="1:10" x14ac:dyDescent="0.2">
      <c r="A45" s="38" t="s">
        <v>77</v>
      </c>
      <c r="B45" t="s">
        <v>72</v>
      </c>
      <c r="C45" s="27">
        <v>3</v>
      </c>
      <c r="D45" s="27">
        <v>0</v>
      </c>
      <c r="E45" s="27">
        <v>5</v>
      </c>
      <c r="F45" s="27">
        <v>0</v>
      </c>
      <c r="G45" s="38"/>
      <c r="H45">
        <f>SUM(D44:D49)</f>
        <v>13</v>
      </c>
      <c r="I45">
        <f>SUM(E44:E49)</f>
        <v>63</v>
      </c>
      <c r="J45">
        <f>SUM(F44:F49)</f>
        <v>8</v>
      </c>
    </row>
    <row r="46" spans="1:10" x14ac:dyDescent="0.2">
      <c r="A46" t="s">
        <v>78</v>
      </c>
      <c r="B46" t="s">
        <v>72</v>
      </c>
      <c r="C46" s="1">
        <v>6</v>
      </c>
      <c r="D46" s="1">
        <v>3</v>
      </c>
      <c r="E46" s="1">
        <v>14</v>
      </c>
      <c r="F46" s="1">
        <v>0</v>
      </c>
    </row>
    <row r="47" spans="1:10" x14ac:dyDescent="0.2">
      <c r="A47" t="s">
        <v>81</v>
      </c>
      <c r="B47" t="s">
        <v>72</v>
      </c>
      <c r="C47" s="1">
        <v>7</v>
      </c>
      <c r="D47" s="1">
        <v>5</v>
      </c>
      <c r="E47" s="1">
        <v>6</v>
      </c>
      <c r="F47" s="1">
        <v>0</v>
      </c>
    </row>
    <row r="48" spans="1:10" x14ac:dyDescent="0.2">
      <c r="A48" t="s">
        <v>84</v>
      </c>
      <c r="B48" t="s">
        <v>72</v>
      </c>
      <c r="C48" s="1">
        <v>6</v>
      </c>
      <c r="D48" s="1">
        <v>2</v>
      </c>
      <c r="E48" s="1">
        <v>14</v>
      </c>
      <c r="F48" s="1">
        <v>0</v>
      </c>
    </row>
    <row r="49" spans="1:10" x14ac:dyDescent="0.2">
      <c r="A49" t="s">
        <v>87</v>
      </c>
      <c r="B49" t="s">
        <v>72</v>
      </c>
      <c r="C49" s="1">
        <v>2</v>
      </c>
      <c r="D49" s="1">
        <v>1</v>
      </c>
      <c r="E49" s="1">
        <v>14</v>
      </c>
      <c r="F49" s="1">
        <v>8</v>
      </c>
      <c r="H49" s="20">
        <f>H45+TRUNC(I45/16)</f>
        <v>16</v>
      </c>
      <c r="I49" s="20">
        <f>I45-(TRUNC(I45/16)*16)+TRUNC(J45/16)</f>
        <v>15</v>
      </c>
      <c r="J49" s="20">
        <f>J45-(TRUNC(J45/16)*16)</f>
        <v>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6" zoomScaleNormal="100" workbookViewId="0">
      <selection activeCell="A40" sqref="A40"/>
    </sheetView>
  </sheetViews>
  <sheetFormatPr defaultRowHeight="12.75" x14ac:dyDescent="0.2"/>
  <cols>
    <col min="1" max="1" width="18.7109375" style="38" customWidth="1"/>
    <col min="2" max="2" width="16.7109375" customWidth="1"/>
    <col min="3" max="3" width="9.140625" style="1"/>
    <col min="4" max="6" width="8.5703125" style="1" customWidth="1"/>
  </cols>
  <sheetData>
    <row r="1" spans="1:11" x14ac:dyDescent="0.2">
      <c r="A1" s="38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41</v>
      </c>
    </row>
    <row r="2" spans="1:11" x14ac:dyDescent="0.2">
      <c r="A2" s="38" t="s">
        <v>42</v>
      </c>
      <c r="B2" t="s">
        <v>6</v>
      </c>
      <c r="C2" s="47"/>
      <c r="D2" s="48"/>
      <c r="E2" s="49"/>
      <c r="F2" s="49"/>
      <c r="I2">
        <f>D5+D3+D6+D12+D7+D50</f>
        <v>15</v>
      </c>
      <c r="J2">
        <f t="shared" ref="J2:K2" si="0">E5+E3+E6+E12+E7+E50</f>
        <v>34</v>
      </c>
      <c r="K2">
        <f t="shared" si="0"/>
        <v>8</v>
      </c>
    </row>
    <row r="3" spans="1:11" x14ac:dyDescent="0.2">
      <c r="A3" s="38" t="s">
        <v>43</v>
      </c>
      <c r="B3" t="s">
        <v>6</v>
      </c>
      <c r="C3" s="17">
        <v>3</v>
      </c>
      <c r="D3" s="1">
        <v>3</v>
      </c>
      <c r="E3" s="1">
        <v>5</v>
      </c>
      <c r="F3" s="1">
        <v>0</v>
      </c>
    </row>
    <row r="4" spans="1:11" x14ac:dyDescent="0.2">
      <c r="A4" s="38" t="s">
        <v>44</v>
      </c>
      <c r="B4" t="s">
        <v>6</v>
      </c>
      <c r="C4" s="47"/>
      <c r="D4" s="49"/>
      <c r="E4" s="49"/>
      <c r="F4" s="49"/>
    </row>
    <row r="5" spans="1:11" x14ac:dyDescent="0.2">
      <c r="A5" s="38" t="s">
        <v>45</v>
      </c>
      <c r="B5" t="s">
        <v>6</v>
      </c>
      <c r="C5" s="17">
        <v>7</v>
      </c>
      <c r="D5" s="1">
        <v>4</v>
      </c>
      <c r="E5" s="1">
        <v>3</v>
      </c>
      <c r="F5" s="1">
        <v>0</v>
      </c>
    </row>
    <row r="6" spans="1:11" x14ac:dyDescent="0.2">
      <c r="A6" s="38" t="s">
        <v>46</v>
      </c>
      <c r="B6" t="s">
        <v>6</v>
      </c>
      <c r="C6" s="17">
        <v>5</v>
      </c>
      <c r="D6" s="1">
        <v>1</v>
      </c>
      <c r="E6" s="1">
        <v>3</v>
      </c>
      <c r="F6" s="1">
        <v>0</v>
      </c>
    </row>
    <row r="7" spans="1:11" x14ac:dyDescent="0.2">
      <c r="A7" s="38" t="s">
        <v>47</v>
      </c>
      <c r="B7" t="s">
        <v>6</v>
      </c>
      <c r="C7" s="17">
        <v>2</v>
      </c>
      <c r="D7" s="1">
        <v>1</v>
      </c>
      <c r="E7" s="1">
        <v>15</v>
      </c>
      <c r="F7" s="1">
        <v>8</v>
      </c>
      <c r="H7" t="s">
        <v>6</v>
      </c>
      <c r="I7" s="20">
        <f>I2+TRUNC(J2/16)</f>
        <v>17</v>
      </c>
      <c r="J7" s="20">
        <f>J2-(TRUNC(J2/16)*16)+TRUNC(K2/16)</f>
        <v>2</v>
      </c>
      <c r="K7" s="20">
        <f>K2-(TRUNC(K2/16)*16)</f>
        <v>8</v>
      </c>
    </row>
    <row r="8" spans="1:11" x14ac:dyDescent="0.2">
      <c r="A8" s="38" t="s">
        <v>97</v>
      </c>
      <c r="B8" t="s">
        <v>10</v>
      </c>
      <c r="C8" s="17">
        <v>5</v>
      </c>
      <c r="D8" s="1">
        <v>2</v>
      </c>
      <c r="E8" s="1">
        <v>12</v>
      </c>
      <c r="F8" s="1">
        <v>0</v>
      </c>
    </row>
    <row r="9" spans="1:11" x14ac:dyDescent="0.2">
      <c r="A9" s="38" t="s">
        <v>37</v>
      </c>
      <c r="B9" t="s">
        <v>10</v>
      </c>
      <c r="C9" s="17">
        <v>2</v>
      </c>
      <c r="D9" s="1">
        <v>1</v>
      </c>
      <c r="E9" s="1">
        <v>6</v>
      </c>
      <c r="F9" s="1">
        <v>0</v>
      </c>
      <c r="I9">
        <f>D8+D11+D9+D51+D52+D53</f>
        <v>5</v>
      </c>
      <c r="J9">
        <f t="shared" ref="J9:K9" si="1">E8+E11+E9+E51+E52+E53</f>
        <v>48</v>
      </c>
      <c r="K9">
        <f t="shared" si="1"/>
        <v>0</v>
      </c>
    </row>
    <row r="10" spans="1:11" x14ac:dyDescent="0.2">
      <c r="A10" s="38" t="s">
        <v>48</v>
      </c>
      <c r="B10" t="s">
        <v>10</v>
      </c>
      <c r="C10" s="47"/>
      <c r="D10" s="49"/>
      <c r="E10" s="49"/>
      <c r="F10" s="49"/>
    </row>
    <row r="11" spans="1:11" x14ac:dyDescent="0.2">
      <c r="A11" s="38" t="s">
        <v>49</v>
      </c>
      <c r="B11" t="s">
        <v>10</v>
      </c>
      <c r="C11" s="17">
        <v>4</v>
      </c>
      <c r="D11" s="1">
        <v>1</v>
      </c>
      <c r="E11" s="1">
        <v>1</v>
      </c>
      <c r="F11" s="1">
        <v>0</v>
      </c>
    </row>
    <row r="12" spans="1:11" x14ac:dyDescent="0.2">
      <c r="A12" s="38" t="s">
        <v>50</v>
      </c>
      <c r="B12" t="s">
        <v>6</v>
      </c>
      <c r="C12" s="17">
        <v>7</v>
      </c>
      <c r="D12" s="1">
        <v>3</v>
      </c>
      <c r="E12" s="1">
        <v>3</v>
      </c>
      <c r="F12" s="1">
        <v>0</v>
      </c>
    </row>
    <row r="13" spans="1:11" x14ac:dyDescent="0.2">
      <c r="A13" s="38" t="s">
        <v>51</v>
      </c>
      <c r="B13" t="s">
        <v>10</v>
      </c>
      <c r="C13" s="47"/>
      <c r="D13" s="49"/>
      <c r="E13" s="49"/>
      <c r="F13" s="49"/>
    </row>
    <row r="14" spans="1:11" x14ac:dyDescent="0.2">
      <c r="A14" s="38" t="s">
        <v>56</v>
      </c>
      <c r="B14" t="s">
        <v>52</v>
      </c>
      <c r="C14" s="17">
        <v>1</v>
      </c>
      <c r="D14" s="1">
        <v>0</v>
      </c>
      <c r="E14" s="1">
        <v>8</v>
      </c>
      <c r="F14" s="1">
        <v>0</v>
      </c>
      <c r="H14" t="s">
        <v>10</v>
      </c>
      <c r="I14" s="20">
        <f>I9+TRUNC(J9/16)</f>
        <v>8</v>
      </c>
      <c r="J14" s="20">
        <f>J9-(TRUNC(J9/16)*16)+TRUNC(K9/16)</f>
        <v>0</v>
      </c>
      <c r="K14" s="20">
        <f>K9-(TRUNC(K9/16)*16)</f>
        <v>0</v>
      </c>
    </row>
    <row r="15" spans="1:11" x14ac:dyDescent="0.2">
      <c r="A15" s="38" t="s">
        <v>53</v>
      </c>
      <c r="B15" t="s">
        <v>52</v>
      </c>
      <c r="C15" s="17">
        <v>8</v>
      </c>
      <c r="D15" s="1">
        <v>5</v>
      </c>
      <c r="E15" s="1">
        <v>12</v>
      </c>
      <c r="F15" s="1">
        <v>0</v>
      </c>
    </row>
    <row r="16" spans="1:11" x14ac:dyDescent="0.2">
      <c r="A16" s="38" t="s">
        <v>57</v>
      </c>
      <c r="B16" t="s">
        <v>52</v>
      </c>
      <c r="C16" s="17">
        <v>7</v>
      </c>
      <c r="D16" s="1">
        <v>4</v>
      </c>
      <c r="E16" s="1">
        <v>8</v>
      </c>
      <c r="F16" s="1">
        <v>0</v>
      </c>
      <c r="I16">
        <f>D14+D15+D16+D17+D18+D19</f>
        <v>18</v>
      </c>
      <c r="J16">
        <f t="shared" ref="J16:K16" si="2">E14+E15+E16+E17+E18+E19</f>
        <v>64</v>
      </c>
      <c r="K16">
        <f t="shared" si="2"/>
        <v>0</v>
      </c>
    </row>
    <row r="17" spans="1:11" x14ac:dyDescent="0.2">
      <c r="A17" s="38" t="s">
        <v>54</v>
      </c>
      <c r="B17" t="s">
        <v>52</v>
      </c>
      <c r="C17" s="17">
        <v>6</v>
      </c>
      <c r="D17" s="1">
        <v>3</v>
      </c>
      <c r="E17" s="1">
        <v>13</v>
      </c>
      <c r="F17" s="1">
        <v>0</v>
      </c>
      <c r="G17" s="1"/>
    </row>
    <row r="18" spans="1:11" x14ac:dyDescent="0.2">
      <c r="A18" s="38" t="s">
        <v>58</v>
      </c>
      <c r="B18" t="s">
        <v>52</v>
      </c>
      <c r="C18" s="17">
        <v>8</v>
      </c>
      <c r="D18" s="1">
        <v>6</v>
      </c>
      <c r="E18" s="1">
        <v>12</v>
      </c>
      <c r="F18" s="1">
        <v>0</v>
      </c>
    </row>
    <row r="19" spans="1:11" x14ac:dyDescent="0.2">
      <c r="A19" s="38" t="s">
        <v>55</v>
      </c>
      <c r="B19" t="s">
        <v>52</v>
      </c>
      <c r="C19" s="17">
        <v>3</v>
      </c>
      <c r="D19" s="1">
        <v>0</v>
      </c>
      <c r="E19" s="1">
        <v>11</v>
      </c>
      <c r="F19" s="1">
        <v>0</v>
      </c>
    </row>
    <row r="20" spans="1:11" x14ac:dyDescent="0.2">
      <c r="A20" s="38" t="s">
        <v>59</v>
      </c>
      <c r="B20" t="s">
        <v>60</v>
      </c>
      <c r="C20" s="47"/>
      <c r="D20" s="49"/>
      <c r="E20" s="49"/>
      <c r="F20" s="49"/>
    </row>
    <row r="21" spans="1:11" x14ac:dyDescent="0.2">
      <c r="A21" s="38" t="s">
        <v>61</v>
      </c>
      <c r="B21" t="s">
        <v>60</v>
      </c>
      <c r="C21" s="17">
        <v>1</v>
      </c>
      <c r="D21" s="1">
        <v>0</v>
      </c>
      <c r="E21" s="1">
        <v>9</v>
      </c>
      <c r="F21" s="1">
        <v>0</v>
      </c>
      <c r="H21" t="s">
        <v>52</v>
      </c>
      <c r="I21" s="20">
        <f>I16+TRUNC(J16/16)</f>
        <v>22</v>
      </c>
      <c r="J21" s="20">
        <f>J16-(TRUNC(J16/16)*16)+TRUNC(K16/16)</f>
        <v>0</v>
      </c>
      <c r="K21" s="20">
        <f>K16-(TRUNC(K16/16)*16)</f>
        <v>0</v>
      </c>
    </row>
    <row r="22" spans="1:11" x14ac:dyDescent="0.2">
      <c r="A22" s="38" t="s">
        <v>62</v>
      </c>
      <c r="B22" t="s">
        <v>60</v>
      </c>
      <c r="C22" s="17">
        <v>5</v>
      </c>
      <c r="D22" s="1">
        <v>3</v>
      </c>
      <c r="E22" s="1">
        <v>10</v>
      </c>
      <c r="F22" s="1">
        <v>8</v>
      </c>
    </row>
    <row r="23" spans="1:11" x14ac:dyDescent="0.2">
      <c r="A23" s="38" t="s">
        <v>63</v>
      </c>
      <c r="B23" t="s">
        <v>60</v>
      </c>
      <c r="C23" s="17">
        <v>3</v>
      </c>
      <c r="D23" s="1">
        <v>1</v>
      </c>
      <c r="E23" s="1">
        <v>1</v>
      </c>
      <c r="F23" s="1">
        <v>8</v>
      </c>
      <c r="I23">
        <f>D21+D22+D23+D24+D25+D54</f>
        <v>7</v>
      </c>
      <c r="J23">
        <f t="shared" ref="J23:K23" si="3">E21+E22+E23+E24+E25+E54</f>
        <v>57</v>
      </c>
      <c r="K23">
        <f t="shared" si="3"/>
        <v>24</v>
      </c>
    </row>
    <row r="24" spans="1:11" x14ac:dyDescent="0.2">
      <c r="A24" s="38" t="s">
        <v>92</v>
      </c>
      <c r="B24" t="s">
        <v>60</v>
      </c>
      <c r="C24" s="17">
        <v>1</v>
      </c>
      <c r="D24" s="1">
        <v>0</v>
      </c>
      <c r="E24" s="1">
        <v>13</v>
      </c>
      <c r="F24" s="1">
        <v>0</v>
      </c>
    </row>
    <row r="25" spans="1:11" x14ac:dyDescent="0.2">
      <c r="A25" s="38" t="s">
        <v>64</v>
      </c>
      <c r="B25" t="s">
        <v>60</v>
      </c>
      <c r="C25" s="17">
        <v>6</v>
      </c>
      <c r="D25" s="1">
        <v>1</v>
      </c>
      <c r="E25" s="1">
        <v>9</v>
      </c>
      <c r="F25" s="1">
        <v>8</v>
      </c>
    </row>
    <row r="26" spans="1:11" x14ac:dyDescent="0.2">
      <c r="A26" s="38" t="s">
        <v>65</v>
      </c>
      <c r="B26" t="s">
        <v>3</v>
      </c>
      <c r="C26" s="17">
        <v>4</v>
      </c>
      <c r="D26" s="1">
        <v>2</v>
      </c>
      <c r="E26" s="1">
        <v>0</v>
      </c>
      <c r="F26" s="1">
        <v>0</v>
      </c>
    </row>
    <row r="27" spans="1:11" x14ac:dyDescent="0.2">
      <c r="A27" s="38" t="s">
        <v>66</v>
      </c>
      <c r="B27" t="s">
        <v>3</v>
      </c>
      <c r="C27" s="17">
        <v>3</v>
      </c>
      <c r="D27" s="1">
        <v>1</v>
      </c>
      <c r="E27" s="1">
        <v>15</v>
      </c>
      <c r="F27" s="1">
        <v>0</v>
      </c>
    </row>
    <row r="28" spans="1:11" x14ac:dyDescent="0.2">
      <c r="A28" s="38" t="s">
        <v>67</v>
      </c>
      <c r="B28" t="s">
        <v>3</v>
      </c>
      <c r="C28" s="17">
        <v>7</v>
      </c>
      <c r="D28" s="1">
        <v>3</v>
      </c>
      <c r="E28" s="1">
        <v>14</v>
      </c>
      <c r="F28" s="1">
        <v>0</v>
      </c>
      <c r="H28" t="s">
        <v>60</v>
      </c>
      <c r="I28" s="20">
        <f>I23+TRUNC(J23/16)</f>
        <v>10</v>
      </c>
      <c r="J28" s="20">
        <f>J23-(TRUNC(J23/16)*16)+TRUNC(K23/16)</f>
        <v>10</v>
      </c>
      <c r="K28" s="20">
        <f>K23-(TRUNC(K23/16)*16)</f>
        <v>8</v>
      </c>
    </row>
    <row r="29" spans="1:11" x14ac:dyDescent="0.2">
      <c r="A29" s="38" t="s">
        <v>68</v>
      </c>
      <c r="B29" t="s">
        <v>3</v>
      </c>
      <c r="C29" s="17">
        <v>5</v>
      </c>
      <c r="D29" s="1">
        <v>4</v>
      </c>
      <c r="E29" s="1">
        <v>6</v>
      </c>
      <c r="F29" s="1">
        <v>0</v>
      </c>
    </row>
    <row r="30" spans="1:11" x14ac:dyDescent="0.2">
      <c r="A30" s="38" t="s">
        <v>69</v>
      </c>
      <c r="B30" t="s">
        <v>3</v>
      </c>
      <c r="C30" s="17">
        <v>8</v>
      </c>
      <c r="D30" s="1">
        <v>5</v>
      </c>
      <c r="E30" s="1">
        <v>12</v>
      </c>
      <c r="F30" s="1">
        <v>0</v>
      </c>
      <c r="I30">
        <f>D27+D28+D29+D30+D31+D26</f>
        <v>16</v>
      </c>
      <c r="J30">
        <f t="shared" ref="J30:K30" si="4">E27+E28+E29+E30+E31+E26</f>
        <v>60</v>
      </c>
      <c r="K30">
        <f t="shared" si="4"/>
        <v>0</v>
      </c>
    </row>
    <row r="31" spans="1:11" x14ac:dyDescent="0.2">
      <c r="A31" s="38" t="s">
        <v>70</v>
      </c>
      <c r="B31" t="s">
        <v>3</v>
      </c>
      <c r="C31" s="17">
        <v>5</v>
      </c>
      <c r="D31" s="1">
        <v>1</v>
      </c>
      <c r="E31" s="1">
        <v>13</v>
      </c>
      <c r="F31" s="1">
        <v>0</v>
      </c>
    </row>
    <row r="32" spans="1:11" x14ac:dyDescent="0.2">
      <c r="A32" s="38" t="s">
        <v>71</v>
      </c>
      <c r="B32" t="s">
        <v>34</v>
      </c>
      <c r="C32" s="17">
        <v>4</v>
      </c>
      <c r="D32" s="1">
        <v>2</v>
      </c>
      <c r="E32" s="1">
        <v>0</v>
      </c>
      <c r="F32" s="1">
        <v>0</v>
      </c>
    </row>
    <row r="33" spans="1:11" x14ac:dyDescent="0.2">
      <c r="A33" s="38" t="s">
        <v>75</v>
      </c>
      <c r="B33" t="s">
        <v>34</v>
      </c>
      <c r="C33" s="17">
        <v>7</v>
      </c>
      <c r="D33" s="1">
        <v>4</v>
      </c>
      <c r="E33" s="1">
        <v>11</v>
      </c>
      <c r="F33" s="1">
        <v>0</v>
      </c>
    </row>
    <row r="34" spans="1:11" x14ac:dyDescent="0.2">
      <c r="A34" s="38" t="s">
        <v>100</v>
      </c>
      <c r="B34" t="s">
        <v>34</v>
      </c>
      <c r="C34" s="17">
        <v>5</v>
      </c>
      <c r="D34" s="1">
        <v>2</v>
      </c>
      <c r="E34" s="1">
        <v>2</v>
      </c>
      <c r="F34" s="1">
        <v>0</v>
      </c>
    </row>
    <row r="35" spans="1:11" x14ac:dyDescent="0.2">
      <c r="A35" s="38" t="s">
        <v>79</v>
      </c>
      <c r="B35" t="s">
        <v>34</v>
      </c>
      <c r="C35" s="17">
        <v>8</v>
      </c>
      <c r="D35" s="1">
        <v>4</v>
      </c>
      <c r="E35" s="1">
        <v>0</v>
      </c>
      <c r="F35" s="1">
        <v>0</v>
      </c>
      <c r="H35" t="s">
        <v>3</v>
      </c>
      <c r="I35" s="20">
        <f>I30+TRUNC(J30/16)</f>
        <v>19</v>
      </c>
      <c r="J35" s="20">
        <f>J30-(TRUNC(J30/16)*16)+TRUNC(K30/16)</f>
        <v>12</v>
      </c>
      <c r="K35" s="20">
        <f>K30-(TRUNC(K30/16)*16)</f>
        <v>0</v>
      </c>
    </row>
    <row r="36" spans="1:11" x14ac:dyDescent="0.2">
      <c r="A36" s="38" t="s">
        <v>82</v>
      </c>
      <c r="B36" t="s">
        <v>34</v>
      </c>
      <c r="C36" s="17">
        <v>8</v>
      </c>
      <c r="D36" s="1">
        <v>4</v>
      </c>
      <c r="E36" s="1">
        <v>4</v>
      </c>
      <c r="F36" s="1">
        <v>0</v>
      </c>
    </row>
    <row r="37" spans="1:11" x14ac:dyDescent="0.2">
      <c r="A37" s="38" t="s">
        <v>85</v>
      </c>
      <c r="B37" t="s">
        <v>34</v>
      </c>
      <c r="C37" s="17">
        <v>4</v>
      </c>
      <c r="D37" s="1">
        <v>2</v>
      </c>
      <c r="E37" s="1">
        <v>8</v>
      </c>
      <c r="F37" s="1">
        <v>0</v>
      </c>
      <c r="H37" t="s">
        <v>34</v>
      </c>
      <c r="I37">
        <f>D32+D33+D34+D35+D37+D36</f>
        <v>18</v>
      </c>
      <c r="J37">
        <f t="shared" ref="J37:K37" si="5">E32+E33+E34+E35+E37+E36</f>
        <v>25</v>
      </c>
      <c r="K37">
        <f t="shared" si="5"/>
        <v>0</v>
      </c>
    </row>
    <row r="38" spans="1:11" x14ac:dyDescent="0.2">
      <c r="A38" s="38" t="s">
        <v>102</v>
      </c>
      <c r="B38" t="s">
        <v>35</v>
      </c>
      <c r="C38" s="17">
        <v>3</v>
      </c>
      <c r="D38" s="1">
        <v>0</v>
      </c>
      <c r="E38" s="1">
        <v>11</v>
      </c>
      <c r="F38" s="1">
        <v>0</v>
      </c>
    </row>
    <row r="39" spans="1:11" x14ac:dyDescent="0.2">
      <c r="A39" s="38" t="s">
        <v>76</v>
      </c>
      <c r="B39" t="s">
        <v>35</v>
      </c>
      <c r="C39" s="17">
        <v>2</v>
      </c>
      <c r="D39" s="1">
        <v>1</v>
      </c>
      <c r="E39" s="1">
        <v>3</v>
      </c>
      <c r="F39" s="1">
        <v>0</v>
      </c>
    </row>
    <row r="40" spans="1:11" x14ac:dyDescent="0.2">
      <c r="A40" s="54" t="s">
        <v>122</v>
      </c>
      <c r="B40" t="s">
        <v>35</v>
      </c>
      <c r="C40" s="17">
        <v>8</v>
      </c>
      <c r="D40" s="1">
        <v>9</v>
      </c>
      <c r="E40" s="1">
        <v>2</v>
      </c>
      <c r="F40" s="1">
        <v>0</v>
      </c>
    </row>
    <row r="41" spans="1:11" x14ac:dyDescent="0.2">
      <c r="A41" s="38" t="s">
        <v>80</v>
      </c>
      <c r="B41" t="s">
        <v>35</v>
      </c>
      <c r="C41" s="17">
        <v>6</v>
      </c>
      <c r="D41" s="1">
        <v>4</v>
      </c>
      <c r="E41" s="1">
        <v>8</v>
      </c>
      <c r="F41" s="1">
        <v>0</v>
      </c>
      <c r="I41" s="20">
        <f>I37+TRUNC(J37/16)</f>
        <v>19</v>
      </c>
      <c r="J41" s="20">
        <f>J37-(TRUNC(J37/16)*16)+TRUNC(K37/16)</f>
        <v>9</v>
      </c>
      <c r="K41" s="20">
        <f>K37-(TRUNC(K37/16)*16)</f>
        <v>0</v>
      </c>
    </row>
    <row r="42" spans="1:11" x14ac:dyDescent="0.2">
      <c r="A42" s="38" t="s">
        <v>83</v>
      </c>
      <c r="B42" t="s">
        <v>35</v>
      </c>
      <c r="C42" s="17">
        <v>4</v>
      </c>
      <c r="D42" s="1">
        <v>2</v>
      </c>
      <c r="E42" s="1">
        <v>0</v>
      </c>
      <c r="F42" s="1">
        <v>0</v>
      </c>
    </row>
    <row r="43" spans="1:11" x14ac:dyDescent="0.2">
      <c r="A43" s="38" t="s">
        <v>86</v>
      </c>
      <c r="B43" t="s">
        <v>35</v>
      </c>
      <c r="C43" s="47"/>
      <c r="D43" s="49"/>
      <c r="E43" s="49"/>
      <c r="F43" s="49"/>
      <c r="H43" t="s">
        <v>35</v>
      </c>
      <c r="I43">
        <f>D38+D39+D40+D41+D55+D42</f>
        <v>19</v>
      </c>
      <c r="J43">
        <f t="shared" ref="J43:K43" si="6">E38+E39+E40+E41+E55+E42</f>
        <v>26</v>
      </c>
      <c r="K43">
        <f t="shared" si="6"/>
        <v>0</v>
      </c>
    </row>
    <row r="44" spans="1:11" x14ac:dyDescent="0.2">
      <c r="A44" s="38" t="s">
        <v>103</v>
      </c>
      <c r="B44" t="s">
        <v>72</v>
      </c>
      <c r="C44" s="17">
        <v>1</v>
      </c>
      <c r="D44" s="1">
        <v>0</v>
      </c>
      <c r="E44" s="1">
        <v>12</v>
      </c>
      <c r="F44" s="1">
        <v>0</v>
      </c>
    </row>
    <row r="45" spans="1:11" x14ac:dyDescent="0.2">
      <c r="A45" s="38" t="s">
        <v>104</v>
      </c>
      <c r="B45" t="s">
        <v>72</v>
      </c>
      <c r="C45" s="17">
        <v>4</v>
      </c>
      <c r="D45" s="1">
        <v>1</v>
      </c>
      <c r="E45" s="1">
        <v>11</v>
      </c>
      <c r="F45" s="1">
        <v>0</v>
      </c>
    </row>
    <row r="46" spans="1:11" x14ac:dyDescent="0.2">
      <c r="A46" t="s">
        <v>105</v>
      </c>
      <c r="B46" t="s">
        <v>72</v>
      </c>
      <c r="C46" s="17">
        <v>1</v>
      </c>
      <c r="D46" s="1">
        <v>0</v>
      </c>
      <c r="E46" s="1">
        <v>8</v>
      </c>
      <c r="F46" s="1">
        <v>0</v>
      </c>
    </row>
    <row r="47" spans="1:11" x14ac:dyDescent="0.2">
      <c r="A47" t="s">
        <v>81</v>
      </c>
      <c r="B47" t="s">
        <v>72</v>
      </c>
      <c r="C47" s="47"/>
      <c r="D47" s="49"/>
      <c r="E47" s="49"/>
      <c r="F47" s="49"/>
      <c r="I47" s="20">
        <f>I43+TRUNC(J43/16)</f>
        <v>20</v>
      </c>
      <c r="J47" s="20">
        <f>J43-(TRUNC(J43/16)*16)+TRUNC(K43/16)</f>
        <v>10</v>
      </c>
      <c r="K47" s="20">
        <f>K43-(TRUNC(K43/16)*16)</f>
        <v>0</v>
      </c>
    </row>
    <row r="48" spans="1:11" x14ac:dyDescent="0.2">
      <c r="A48" t="s">
        <v>84</v>
      </c>
      <c r="B48" t="s">
        <v>72</v>
      </c>
      <c r="C48" s="17">
        <v>6</v>
      </c>
      <c r="D48" s="1">
        <v>4</v>
      </c>
      <c r="E48" s="1">
        <v>4</v>
      </c>
      <c r="F48" s="1">
        <v>0</v>
      </c>
    </row>
    <row r="49" spans="1:11" x14ac:dyDescent="0.2">
      <c r="A49" t="s">
        <v>87</v>
      </c>
      <c r="B49" t="s">
        <v>72</v>
      </c>
      <c r="C49" s="17">
        <v>4</v>
      </c>
      <c r="D49" s="1">
        <v>3</v>
      </c>
      <c r="E49" s="1">
        <v>6</v>
      </c>
      <c r="F49" s="1">
        <v>0</v>
      </c>
      <c r="H49" t="s">
        <v>72</v>
      </c>
      <c r="I49">
        <f>D44+D45+D46+D56+D49+D48</f>
        <v>9</v>
      </c>
      <c r="J49">
        <f t="shared" ref="J49:K49" si="7">E44+E45+E46+E56+E49+E48</f>
        <v>56</v>
      </c>
      <c r="K49">
        <f t="shared" si="7"/>
        <v>0</v>
      </c>
    </row>
    <row r="50" spans="1:11" x14ac:dyDescent="0.2">
      <c r="A50" s="38" t="s">
        <v>93</v>
      </c>
      <c r="B50" t="s">
        <v>94</v>
      </c>
      <c r="C50" s="17">
        <v>7</v>
      </c>
      <c r="D50" s="1">
        <v>3</v>
      </c>
      <c r="E50" s="1">
        <v>5</v>
      </c>
      <c r="F50" s="1">
        <v>0</v>
      </c>
    </row>
    <row r="51" spans="1:11" x14ac:dyDescent="0.2">
      <c r="A51" s="38" t="s">
        <v>95</v>
      </c>
      <c r="B51" t="s">
        <v>10</v>
      </c>
      <c r="C51" s="17">
        <v>2</v>
      </c>
      <c r="D51" s="1">
        <v>1</v>
      </c>
      <c r="E51" s="1">
        <v>12</v>
      </c>
      <c r="F51" s="1">
        <v>0</v>
      </c>
    </row>
    <row r="52" spans="1:11" x14ac:dyDescent="0.2">
      <c r="A52" s="38" t="s">
        <v>96</v>
      </c>
      <c r="B52" t="s">
        <v>10</v>
      </c>
      <c r="C52" s="17">
        <v>2</v>
      </c>
      <c r="D52" s="1">
        <v>0</v>
      </c>
      <c r="E52" s="1">
        <v>14</v>
      </c>
      <c r="F52" s="1">
        <v>0</v>
      </c>
    </row>
    <row r="53" spans="1:11" x14ac:dyDescent="0.2">
      <c r="A53" s="38" t="s">
        <v>98</v>
      </c>
      <c r="B53" t="s">
        <v>10</v>
      </c>
      <c r="C53" s="17">
        <v>1</v>
      </c>
      <c r="D53" s="1">
        <v>0</v>
      </c>
      <c r="E53" s="1">
        <v>3</v>
      </c>
      <c r="F53" s="1">
        <v>0</v>
      </c>
      <c r="I53" s="20">
        <f>I49+TRUNC(J49/16)</f>
        <v>12</v>
      </c>
      <c r="J53" s="20">
        <f>J49-(TRUNC(J49/16)*16)+TRUNC(K49/16)</f>
        <v>8</v>
      </c>
      <c r="K53" s="20">
        <f>K49-(TRUNC(K49/16)*16)</f>
        <v>0</v>
      </c>
    </row>
    <row r="54" spans="1:11" x14ac:dyDescent="0.2">
      <c r="A54" s="38" t="s">
        <v>99</v>
      </c>
      <c r="B54" t="s">
        <v>60</v>
      </c>
      <c r="C54" s="17">
        <v>6</v>
      </c>
      <c r="D54" s="1">
        <v>2</v>
      </c>
      <c r="E54" s="1">
        <v>15</v>
      </c>
      <c r="F54" s="1">
        <v>0</v>
      </c>
    </row>
    <row r="55" spans="1:11" x14ac:dyDescent="0.2">
      <c r="A55" s="38" t="s">
        <v>101</v>
      </c>
      <c r="B55" t="s">
        <v>35</v>
      </c>
      <c r="C55" s="17">
        <v>6</v>
      </c>
      <c r="D55" s="1">
        <v>3</v>
      </c>
      <c r="E55" s="1">
        <v>2</v>
      </c>
      <c r="F55" s="1">
        <v>0</v>
      </c>
    </row>
    <row r="56" spans="1:11" x14ac:dyDescent="0.2">
      <c r="A56" s="38" t="s">
        <v>106</v>
      </c>
      <c r="B56" t="s">
        <v>72</v>
      </c>
      <c r="C56" s="17">
        <v>3</v>
      </c>
      <c r="D56" s="1">
        <v>1</v>
      </c>
      <c r="E56" s="1">
        <v>15</v>
      </c>
      <c r="F56" s="1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16" workbookViewId="0">
      <selection activeCell="B28" sqref="B28"/>
    </sheetView>
  </sheetViews>
  <sheetFormatPr defaultRowHeight="12.75" x14ac:dyDescent="0.2"/>
  <cols>
    <col min="1" max="1" width="18.7109375" customWidth="1"/>
    <col min="2" max="2" width="16.85546875" customWidth="1"/>
    <col min="3" max="3" width="9.140625" style="1"/>
    <col min="4" max="6" width="8.5703125" style="1" customWidth="1"/>
  </cols>
  <sheetData>
    <row r="1" spans="1:11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1" x14ac:dyDescent="0.2">
      <c r="A2" s="38" t="s">
        <v>42</v>
      </c>
      <c r="B2" t="s">
        <v>6</v>
      </c>
      <c r="C2" s="17">
        <v>8</v>
      </c>
      <c r="D2" s="2">
        <v>6</v>
      </c>
      <c r="E2" s="1">
        <v>0</v>
      </c>
      <c r="F2" s="1">
        <v>0</v>
      </c>
      <c r="I2">
        <f>D2+D3+D13+D6+D7+D50</f>
        <v>40</v>
      </c>
      <c r="J2">
        <f t="shared" ref="J2:K2" si="0">E2+E3+E13+E6+E7+E50</f>
        <v>54</v>
      </c>
      <c r="K2">
        <f t="shared" si="0"/>
        <v>0</v>
      </c>
    </row>
    <row r="3" spans="1:11" x14ac:dyDescent="0.2">
      <c r="A3" s="38" t="s">
        <v>43</v>
      </c>
      <c r="B3" t="s">
        <v>6</v>
      </c>
      <c r="C3" s="17">
        <v>7</v>
      </c>
      <c r="D3" s="2">
        <v>2</v>
      </c>
      <c r="E3" s="1">
        <v>15</v>
      </c>
      <c r="F3" s="1">
        <v>0</v>
      </c>
    </row>
    <row r="4" spans="1:11" x14ac:dyDescent="0.2">
      <c r="A4" s="38" t="s">
        <v>44</v>
      </c>
      <c r="B4" t="s">
        <v>6</v>
      </c>
      <c r="C4" s="47"/>
      <c r="D4" s="48"/>
      <c r="E4" s="49"/>
      <c r="F4" s="49"/>
    </row>
    <row r="5" spans="1:11" x14ac:dyDescent="0.2">
      <c r="A5" s="38" t="s">
        <v>45</v>
      </c>
      <c r="B5" t="s">
        <v>6</v>
      </c>
      <c r="C5" s="47"/>
      <c r="D5" s="48"/>
      <c r="E5" s="49"/>
      <c r="F5" s="49"/>
    </row>
    <row r="6" spans="1:11" x14ac:dyDescent="0.2">
      <c r="A6" s="38" t="s">
        <v>46</v>
      </c>
      <c r="B6" t="s">
        <v>6</v>
      </c>
      <c r="C6" s="17">
        <v>5</v>
      </c>
      <c r="D6" s="2">
        <v>5</v>
      </c>
      <c r="E6" s="1">
        <v>10</v>
      </c>
      <c r="F6" s="1">
        <v>0</v>
      </c>
    </row>
    <row r="7" spans="1:11" x14ac:dyDescent="0.2">
      <c r="A7" s="38" t="s">
        <v>47</v>
      </c>
      <c r="B7" t="s">
        <v>6</v>
      </c>
      <c r="C7" s="17">
        <v>4</v>
      </c>
      <c r="D7" s="2">
        <v>3</v>
      </c>
      <c r="E7" s="1">
        <v>11</v>
      </c>
      <c r="F7" s="1">
        <v>0</v>
      </c>
      <c r="I7" s="20">
        <f>I2+TRUNC(J2/16)</f>
        <v>43</v>
      </c>
      <c r="J7" s="20">
        <f>J2-(TRUNC(J2/16)*16)+TRUNC(K2/16)</f>
        <v>6</v>
      </c>
      <c r="K7" s="20">
        <f>K2-(TRUNC(K2/16)*16)</f>
        <v>0</v>
      </c>
    </row>
    <row r="8" spans="1:11" x14ac:dyDescent="0.2">
      <c r="A8" s="38" t="s">
        <v>97</v>
      </c>
      <c r="B8" t="s">
        <v>10</v>
      </c>
      <c r="C8" s="17">
        <v>8</v>
      </c>
      <c r="D8" s="2">
        <v>9</v>
      </c>
      <c r="E8" s="1">
        <v>7</v>
      </c>
      <c r="F8" s="1">
        <v>0</v>
      </c>
    </row>
    <row r="9" spans="1:11" x14ac:dyDescent="0.2">
      <c r="A9" s="38" t="s">
        <v>37</v>
      </c>
      <c r="B9" t="s">
        <v>10</v>
      </c>
      <c r="C9" s="17">
        <v>3</v>
      </c>
      <c r="D9" s="2">
        <v>2</v>
      </c>
      <c r="E9" s="1">
        <v>9</v>
      </c>
      <c r="F9" s="1">
        <v>0</v>
      </c>
      <c r="I9">
        <f>D12+D11+D10+D52+D8+D9</f>
        <v>22</v>
      </c>
      <c r="J9">
        <f t="shared" ref="J9:K9" si="1">E12+E11+E10+E52+E8+E9</f>
        <v>34</v>
      </c>
      <c r="K9">
        <f t="shared" si="1"/>
        <v>16</v>
      </c>
    </row>
    <row r="10" spans="1:11" x14ac:dyDescent="0.2">
      <c r="A10" s="38" t="s">
        <v>48</v>
      </c>
      <c r="B10" t="s">
        <v>10</v>
      </c>
      <c r="C10" s="17">
        <v>6</v>
      </c>
      <c r="D10" s="2">
        <v>5</v>
      </c>
      <c r="E10" s="1">
        <v>4</v>
      </c>
      <c r="F10" s="1">
        <v>0</v>
      </c>
    </row>
    <row r="11" spans="1:11" x14ac:dyDescent="0.2">
      <c r="A11" s="38" t="s">
        <v>49</v>
      </c>
      <c r="B11" t="s">
        <v>10</v>
      </c>
      <c r="C11" s="17">
        <v>2</v>
      </c>
      <c r="D11" s="2">
        <v>0</v>
      </c>
      <c r="E11" s="1">
        <v>0</v>
      </c>
      <c r="F11" s="1">
        <v>8</v>
      </c>
    </row>
    <row r="12" spans="1:11" x14ac:dyDescent="0.2">
      <c r="A12" s="38" t="s">
        <v>50</v>
      </c>
      <c r="B12" t="s">
        <v>108</v>
      </c>
      <c r="C12" s="17">
        <v>6</v>
      </c>
      <c r="D12" s="2">
        <v>5</v>
      </c>
      <c r="E12" s="1">
        <v>10</v>
      </c>
      <c r="F12" s="1">
        <v>0</v>
      </c>
    </row>
    <row r="13" spans="1:11" x14ac:dyDescent="0.2">
      <c r="A13" s="38" t="s">
        <v>51</v>
      </c>
      <c r="B13" t="s">
        <v>107</v>
      </c>
      <c r="C13" s="17">
        <v>7</v>
      </c>
      <c r="D13" s="2">
        <v>9</v>
      </c>
      <c r="E13" s="1">
        <v>4</v>
      </c>
      <c r="F13" s="1">
        <v>0</v>
      </c>
    </row>
    <row r="14" spans="1:11" x14ac:dyDescent="0.2">
      <c r="A14" s="38" t="s">
        <v>56</v>
      </c>
      <c r="B14" t="s">
        <v>52</v>
      </c>
      <c r="C14" s="17">
        <v>8</v>
      </c>
      <c r="D14" s="2">
        <v>8</v>
      </c>
      <c r="E14" s="1">
        <v>8</v>
      </c>
      <c r="F14" s="1">
        <v>0</v>
      </c>
      <c r="I14" s="20">
        <f>I9+TRUNC(J9/16)</f>
        <v>24</v>
      </c>
      <c r="J14" s="20">
        <f>J9-(TRUNC(J9/16)*16)+TRUNC(K9/16)</f>
        <v>3</v>
      </c>
      <c r="K14" s="20">
        <f>K9-(TRUNC(K9/16)*16)</f>
        <v>0</v>
      </c>
    </row>
    <row r="15" spans="1:11" x14ac:dyDescent="0.2">
      <c r="A15" s="38" t="s">
        <v>53</v>
      </c>
      <c r="B15" t="s">
        <v>52</v>
      </c>
      <c r="C15" s="17">
        <v>1</v>
      </c>
      <c r="D15" s="2">
        <v>0</v>
      </c>
      <c r="E15" s="1">
        <v>4</v>
      </c>
      <c r="F15" s="1">
        <v>0</v>
      </c>
    </row>
    <row r="16" spans="1:11" x14ac:dyDescent="0.2">
      <c r="A16" s="38" t="s">
        <v>57</v>
      </c>
      <c r="B16" t="s">
        <v>52</v>
      </c>
      <c r="C16" s="17">
        <v>5</v>
      </c>
      <c r="D16" s="2">
        <v>5</v>
      </c>
      <c r="E16" s="1">
        <v>7</v>
      </c>
      <c r="F16" s="1">
        <v>0</v>
      </c>
      <c r="G16" s="38"/>
      <c r="I16">
        <f>D14+D15+D16+D17+D18+D19</f>
        <v>17</v>
      </c>
      <c r="J16">
        <f t="shared" ref="J16:K16" si="2">E14+E15+E16+E17+E18+E19</f>
        <v>42</v>
      </c>
      <c r="K16">
        <f t="shared" si="2"/>
        <v>8</v>
      </c>
    </row>
    <row r="17" spans="1:11" x14ac:dyDescent="0.2">
      <c r="A17" s="38" t="s">
        <v>54</v>
      </c>
      <c r="B17" t="s">
        <v>52</v>
      </c>
      <c r="C17" s="17">
        <v>2</v>
      </c>
      <c r="D17" s="2">
        <v>3</v>
      </c>
      <c r="E17" s="1">
        <v>1</v>
      </c>
      <c r="F17" s="1">
        <v>0</v>
      </c>
      <c r="G17" s="1"/>
    </row>
    <row r="18" spans="1:11" x14ac:dyDescent="0.2">
      <c r="A18" s="38" t="s">
        <v>58</v>
      </c>
      <c r="B18" t="s">
        <v>52</v>
      </c>
      <c r="C18" s="17">
        <v>4</v>
      </c>
      <c r="D18" s="2">
        <v>1</v>
      </c>
      <c r="E18" s="1">
        <v>13</v>
      </c>
      <c r="F18" s="1">
        <v>0</v>
      </c>
    </row>
    <row r="19" spans="1:11" x14ac:dyDescent="0.2">
      <c r="A19" s="38" t="s">
        <v>55</v>
      </c>
      <c r="B19" t="s">
        <v>52</v>
      </c>
      <c r="C19" s="17">
        <v>2</v>
      </c>
      <c r="D19" s="2">
        <v>0</v>
      </c>
      <c r="E19" s="1">
        <v>9</v>
      </c>
      <c r="F19" s="1">
        <v>8</v>
      </c>
    </row>
    <row r="20" spans="1:11" x14ac:dyDescent="0.2">
      <c r="A20" s="38" t="s">
        <v>59</v>
      </c>
      <c r="B20" t="s">
        <v>60</v>
      </c>
      <c r="C20" s="17">
        <v>2</v>
      </c>
      <c r="D20" s="2">
        <v>1</v>
      </c>
      <c r="E20" s="1">
        <v>0</v>
      </c>
      <c r="F20" s="1">
        <v>0</v>
      </c>
    </row>
    <row r="21" spans="1:11" x14ac:dyDescent="0.2">
      <c r="A21" s="38" t="s">
        <v>61</v>
      </c>
      <c r="B21" t="s">
        <v>60</v>
      </c>
      <c r="C21" s="17">
        <v>1</v>
      </c>
      <c r="D21" s="2">
        <v>0</v>
      </c>
      <c r="E21" s="1">
        <v>11</v>
      </c>
      <c r="F21" s="1">
        <v>0</v>
      </c>
      <c r="I21" s="20">
        <f>I16+TRUNC(J16/16)</f>
        <v>19</v>
      </c>
      <c r="J21" s="20">
        <f>J16-(TRUNC(J16/16)*16)+TRUNC(K16/16)</f>
        <v>10</v>
      </c>
      <c r="K21" s="20">
        <f>K16-(TRUNC(K16/16)*16)</f>
        <v>8</v>
      </c>
    </row>
    <row r="22" spans="1:11" x14ac:dyDescent="0.2">
      <c r="A22" s="38" t="s">
        <v>62</v>
      </c>
      <c r="B22" t="s">
        <v>60</v>
      </c>
      <c r="C22" s="17">
        <v>3</v>
      </c>
      <c r="D22" s="2">
        <v>0</v>
      </c>
      <c r="E22" s="1">
        <v>14</v>
      </c>
      <c r="F22" s="1">
        <v>0</v>
      </c>
    </row>
    <row r="23" spans="1:11" x14ac:dyDescent="0.2">
      <c r="A23" s="38" t="s">
        <v>109</v>
      </c>
      <c r="B23" t="s">
        <v>60</v>
      </c>
      <c r="C23" s="17">
        <v>7</v>
      </c>
      <c r="D23" s="2">
        <v>9</v>
      </c>
      <c r="E23" s="1">
        <v>6</v>
      </c>
      <c r="F23" s="1">
        <v>0</v>
      </c>
      <c r="I23">
        <f>D21+D22+D23+D24+D25+D20</f>
        <v>12</v>
      </c>
      <c r="J23">
        <f t="shared" ref="J23:K23" si="3">E21+E22+E23+E24+E25+E20</f>
        <v>45</v>
      </c>
      <c r="K23">
        <f t="shared" si="3"/>
        <v>0</v>
      </c>
    </row>
    <row r="24" spans="1:11" x14ac:dyDescent="0.2">
      <c r="A24" s="38" t="s">
        <v>92</v>
      </c>
      <c r="B24" t="s">
        <v>60</v>
      </c>
      <c r="C24" s="17">
        <v>0</v>
      </c>
      <c r="D24" s="2">
        <v>0</v>
      </c>
      <c r="E24" s="1">
        <v>0</v>
      </c>
      <c r="F24" s="1">
        <v>0</v>
      </c>
    </row>
    <row r="25" spans="1:11" x14ac:dyDescent="0.2">
      <c r="A25" s="38" t="s">
        <v>64</v>
      </c>
      <c r="B25" t="s">
        <v>60</v>
      </c>
      <c r="C25" s="17">
        <v>5</v>
      </c>
      <c r="D25" s="2">
        <v>2</v>
      </c>
      <c r="E25" s="1">
        <v>14</v>
      </c>
      <c r="F25" s="1">
        <v>0</v>
      </c>
    </row>
    <row r="26" spans="1:11" x14ac:dyDescent="0.2">
      <c r="A26" s="38" t="s">
        <v>65</v>
      </c>
      <c r="B26" t="s">
        <v>3</v>
      </c>
      <c r="C26" s="17">
        <v>7</v>
      </c>
      <c r="D26" s="2">
        <v>6</v>
      </c>
      <c r="E26" s="1">
        <v>15</v>
      </c>
      <c r="F26" s="1">
        <v>0</v>
      </c>
    </row>
    <row r="27" spans="1:11" x14ac:dyDescent="0.2">
      <c r="A27" s="38" t="s">
        <v>66</v>
      </c>
      <c r="B27" t="s">
        <v>3</v>
      </c>
      <c r="C27" s="17">
        <v>3</v>
      </c>
      <c r="D27" s="2">
        <v>2</v>
      </c>
      <c r="E27" s="1">
        <v>12</v>
      </c>
      <c r="F27" s="1">
        <v>8</v>
      </c>
    </row>
    <row r="28" spans="1:11" x14ac:dyDescent="0.2">
      <c r="A28" s="38" t="s">
        <v>67</v>
      </c>
      <c r="B28" t="s">
        <v>3</v>
      </c>
      <c r="C28" s="17">
        <v>8</v>
      </c>
      <c r="D28" s="2">
        <v>6</v>
      </c>
      <c r="E28" s="1">
        <v>13</v>
      </c>
      <c r="F28" s="1">
        <v>8</v>
      </c>
      <c r="I28" s="20">
        <f>I23+TRUNC(J23/16)</f>
        <v>14</v>
      </c>
      <c r="J28" s="20">
        <f>J23-(TRUNC(J23/16)*16)+TRUNC(K23/16)</f>
        <v>13</v>
      </c>
      <c r="K28" s="20">
        <f>K23-(TRUNC(K23/16)*16)</f>
        <v>0</v>
      </c>
    </row>
    <row r="29" spans="1:11" x14ac:dyDescent="0.2">
      <c r="A29" s="38" t="s">
        <v>68</v>
      </c>
      <c r="B29" t="s">
        <v>3</v>
      </c>
      <c r="C29" s="17">
        <v>7</v>
      </c>
      <c r="D29" s="2">
        <v>4</v>
      </c>
      <c r="E29" s="1">
        <v>1</v>
      </c>
      <c r="F29" s="1">
        <v>0</v>
      </c>
    </row>
    <row r="30" spans="1:11" x14ac:dyDescent="0.2">
      <c r="A30" s="38" t="s">
        <v>69</v>
      </c>
      <c r="B30" t="s">
        <v>3</v>
      </c>
      <c r="C30" s="17">
        <v>5</v>
      </c>
      <c r="D30" s="2">
        <v>4</v>
      </c>
      <c r="E30" s="1">
        <v>9</v>
      </c>
      <c r="F30" s="1">
        <v>0</v>
      </c>
      <c r="I30">
        <f>D27+D28+D29+D30++D31+D26</f>
        <v>28</v>
      </c>
      <c r="J30">
        <f t="shared" ref="J30:K30" si="4">E27+E28+E29+E30++E31+E26</f>
        <v>61</v>
      </c>
      <c r="K30">
        <f t="shared" si="4"/>
        <v>16</v>
      </c>
    </row>
    <row r="31" spans="1:11" x14ac:dyDescent="0.2">
      <c r="A31" s="38" t="s">
        <v>70</v>
      </c>
      <c r="B31" t="s">
        <v>3</v>
      </c>
      <c r="C31" s="17">
        <v>6</v>
      </c>
      <c r="D31" s="2">
        <v>6</v>
      </c>
      <c r="E31" s="1">
        <v>11</v>
      </c>
      <c r="F31" s="1">
        <v>0</v>
      </c>
    </row>
    <row r="32" spans="1:11" x14ac:dyDescent="0.2">
      <c r="A32" s="38" t="s">
        <v>71</v>
      </c>
      <c r="B32" t="s">
        <v>34</v>
      </c>
      <c r="C32" s="17">
        <v>6</v>
      </c>
      <c r="D32" s="2">
        <v>2</v>
      </c>
      <c r="E32" s="1">
        <v>11</v>
      </c>
      <c r="F32" s="1">
        <v>8</v>
      </c>
    </row>
    <row r="33" spans="1:11" x14ac:dyDescent="0.2">
      <c r="A33" s="38" t="s">
        <v>75</v>
      </c>
      <c r="B33" t="s">
        <v>34</v>
      </c>
      <c r="C33" s="17">
        <v>4</v>
      </c>
      <c r="D33" s="2">
        <v>3</v>
      </c>
      <c r="E33" s="1">
        <v>10</v>
      </c>
      <c r="F33" s="1">
        <v>8</v>
      </c>
    </row>
    <row r="34" spans="1:11" x14ac:dyDescent="0.2">
      <c r="A34" s="38" t="s">
        <v>100</v>
      </c>
      <c r="B34" t="s">
        <v>34</v>
      </c>
      <c r="C34" s="17">
        <v>7</v>
      </c>
      <c r="D34" s="2">
        <v>8</v>
      </c>
      <c r="E34" s="1">
        <v>3</v>
      </c>
      <c r="F34" s="1">
        <v>0</v>
      </c>
      <c r="G34" s="38"/>
    </row>
    <row r="35" spans="1:11" x14ac:dyDescent="0.2">
      <c r="A35" s="38" t="s">
        <v>79</v>
      </c>
      <c r="B35" t="s">
        <v>34</v>
      </c>
      <c r="C35" s="17">
        <v>3</v>
      </c>
      <c r="D35" s="2">
        <v>3</v>
      </c>
      <c r="E35" s="1">
        <v>4</v>
      </c>
      <c r="F35" s="1">
        <v>0</v>
      </c>
      <c r="I35" s="20">
        <f>I30+TRUNC(J30/16)</f>
        <v>31</v>
      </c>
      <c r="J35" s="20">
        <f>J30-(TRUNC(J30/16)*16)+TRUNC(K30/16)</f>
        <v>14</v>
      </c>
      <c r="K35" s="20">
        <f>K30-(TRUNC(K30/16)*16)</f>
        <v>0</v>
      </c>
    </row>
    <row r="36" spans="1:11" x14ac:dyDescent="0.2">
      <c r="A36" s="38" t="s">
        <v>82</v>
      </c>
      <c r="B36" t="s">
        <v>34</v>
      </c>
      <c r="C36" s="17">
        <v>5</v>
      </c>
      <c r="D36" s="2">
        <v>4</v>
      </c>
      <c r="E36" s="1">
        <v>9</v>
      </c>
      <c r="F36" s="1">
        <v>8</v>
      </c>
    </row>
    <row r="37" spans="1:11" x14ac:dyDescent="0.2">
      <c r="A37" s="38" t="s">
        <v>85</v>
      </c>
      <c r="B37" t="s">
        <v>34</v>
      </c>
      <c r="C37" s="17">
        <v>6</v>
      </c>
      <c r="D37" s="2">
        <v>3</v>
      </c>
      <c r="E37" s="1">
        <v>6</v>
      </c>
      <c r="F37" s="1">
        <v>0</v>
      </c>
      <c r="I37">
        <f>D32+D33+D34+D35+D36+D37</f>
        <v>23</v>
      </c>
      <c r="J37">
        <f t="shared" ref="J37:K37" si="5">E32+E33+E34+E35+E36+E37</f>
        <v>43</v>
      </c>
      <c r="K37">
        <f t="shared" si="5"/>
        <v>24</v>
      </c>
    </row>
    <row r="38" spans="1:11" x14ac:dyDescent="0.2">
      <c r="A38" s="38" t="s">
        <v>102</v>
      </c>
      <c r="B38" t="s">
        <v>35</v>
      </c>
      <c r="C38" s="17">
        <v>3</v>
      </c>
      <c r="D38" s="2">
        <v>0</v>
      </c>
      <c r="E38" s="1">
        <v>13</v>
      </c>
      <c r="F38" s="1">
        <v>0</v>
      </c>
    </row>
    <row r="39" spans="1:11" x14ac:dyDescent="0.2">
      <c r="A39" s="38" t="s">
        <v>76</v>
      </c>
      <c r="B39" t="s">
        <v>35</v>
      </c>
      <c r="C39" s="17">
        <v>5</v>
      </c>
      <c r="D39" s="2">
        <v>2</v>
      </c>
      <c r="E39" s="1">
        <v>8</v>
      </c>
      <c r="F39" s="1">
        <v>0</v>
      </c>
    </row>
    <row r="40" spans="1:11" x14ac:dyDescent="0.2">
      <c r="A40" s="54" t="s">
        <v>121</v>
      </c>
      <c r="B40" t="s">
        <v>35</v>
      </c>
      <c r="C40" s="17">
        <v>2</v>
      </c>
      <c r="D40" s="2">
        <v>2</v>
      </c>
      <c r="E40" s="1">
        <v>1</v>
      </c>
      <c r="F40" s="1">
        <v>0</v>
      </c>
    </row>
    <row r="41" spans="1:11" x14ac:dyDescent="0.2">
      <c r="A41" s="38" t="s">
        <v>110</v>
      </c>
      <c r="B41" t="s">
        <v>35</v>
      </c>
      <c r="C41" s="17">
        <v>3</v>
      </c>
      <c r="D41" s="2">
        <v>2</v>
      </c>
      <c r="E41" s="1">
        <v>0</v>
      </c>
      <c r="F41" s="1">
        <v>0</v>
      </c>
    </row>
    <row r="42" spans="1:11" x14ac:dyDescent="0.2">
      <c r="A42" s="38" t="s">
        <v>83</v>
      </c>
      <c r="B42" t="s">
        <v>35</v>
      </c>
      <c r="C42" s="17">
        <v>4</v>
      </c>
      <c r="D42" s="2">
        <v>3</v>
      </c>
      <c r="E42" s="1">
        <v>5</v>
      </c>
      <c r="F42" s="1">
        <v>0</v>
      </c>
      <c r="I42" s="20">
        <f>I37+TRUNC(J37/16)</f>
        <v>25</v>
      </c>
      <c r="J42" s="20">
        <f>J37-(TRUNC(J37/16)*16)+TRUNC(K37/16)</f>
        <v>12</v>
      </c>
      <c r="K42" s="20">
        <f>K37-(TRUNC(K37/16)*16)</f>
        <v>8</v>
      </c>
    </row>
    <row r="43" spans="1:11" x14ac:dyDescent="0.2">
      <c r="A43" s="38" t="s">
        <v>86</v>
      </c>
      <c r="B43" t="s">
        <v>35</v>
      </c>
      <c r="C43" s="17">
        <v>2</v>
      </c>
      <c r="D43" s="2">
        <v>2</v>
      </c>
      <c r="E43" s="1">
        <v>8</v>
      </c>
      <c r="F43" s="1">
        <v>0</v>
      </c>
    </row>
    <row r="44" spans="1:11" x14ac:dyDescent="0.2">
      <c r="A44" s="38" t="s">
        <v>103</v>
      </c>
      <c r="B44" t="s">
        <v>72</v>
      </c>
      <c r="C44" s="17">
        <v>1</v>
      </c>
      <c r="D44" s="2">
        <v>0</v>
      </c>
      <c r="E44" s="1">
        <v>5</v>
      </c>
      <c r="F44" s="1">
        <v>8</v>
      </c>
      <c r="I44">
        <f>D39+D40+D41+D42+D43+D38</f>
        <v>11</v>
      </c>
      <c r="J44">
        <f t="shared" ref="J44:K44" si="6">E39+E40+E41+E42+E43+E38</f>
        <v>35</v>
      </c>
      <c r="K44">
        <f t="shared" si="6"/>
        <v>0</v>
      </c>
    </row>
    <row r="45" spans="1:11" x14ac:dyDescent="0.2">
      <c r="A45" s="38" t="s">
        <v>104</v>
      </c>
      <c r="B45" t="s">
        <v>72</v>
      </c>
      <c r="C45" s="17">
        <v>0</v>
      </c>
      <c r="D45" s="2">
        <v>0</v>
      </c>
      <c r="E45" s="1">
        <v>0</v>
      </c>
      <c r="F45" s="1">
        <v>0</v>
      </c>
    </row>
    <row r="46" spans="1:11" x14ac:dyDescent="0.2">
      <c r="A46" t="s">
        <v>105</v>
      </c>
      <c r="B46" t="s">
        <v>72</v>
      </c>
      <c r="C46" s="17">
        <v>6</v>
      </c>
      <c r="D46" s="2">
        <v>4</v>
      </c>
      <c r="E46" s="1">
        <v>10</v>
      </c>
      <c r="F46" s="1">
        <v>0</v>
      </c>
    </row>
    <row r="47" spans="1:11" x14ac:dyDescent="0.2">
      <c r="A47" t="s">
        <v>81</v>
      </c>
      <c r="B47" t="s">
        <v>72</v>
      </c>
      <c r="C47" s="47"/>
      <c r="D47" s="48"/>
      <c r="E47" s="49"/>
      <c r="F47" s="49"/>
    </row>
    <row r="48" spans="1:11" x14ac:dyDescent="0.2">
      <c r="A48" t="s">
        <v>84</v>
      </c>
      <c r="B48" t="s">
        <v>72</v>
      </c>
      <c r="C48" s="17">
        <v>4</v>
      </c>
      <c r="D48" s="2">
        <v>3</v>
      </c>
      <c r="E48" s="1">
        <v>15</v>
      </c>
      <c r="F48" s="1">
        <v>0</v>
      </c>
    </row>
    <row r="49" spans="1:11" x14ac:dyDescent="0.2">
      <c r="A49" t="s">
        <v>87</v>
      </c>
      <c r="B49" t="s">
        <v>72</v>
      </c>
      <c r="C49" s="17">
        <v>1</v>
      </c>
      <c r="D49" s="2">
        <v>0</v>
      </c>
      <c r="E49" s="1">
        <v>5</v>
      </c>
      <c r="F49" s="1">
        <v>0</v>
      </c>
      <c r="I49" s="20">
        <f>I44+TRUNC(J44/16)</f>
        <v>13</v>
      </c>
      <c r="J49" s="20">
        <f>J44-(TRUNC(J44/16)*16)+TRUNC(K44/16)</f>
        <v>3</v>
      </c>
      <c r="K49" s="20">
        <f>K44-(TRUNC(K44/16)*16)</f>
        <v>0</v>
      </c>
    </row>
    <row r="50" spans="1:11" x14ac:dyDescent="0.2">
      <c r="A50" s="38" t="s">
        <v>93</v>
      </c>
      <c r="B50" t="s">
        <v>94</v>
      </c>
      <c r="C50" s="17">
        <v>8</v>
      </c>
      <c r="D50" s="1">
        <v>15</v>
      </c>
      <c r="E50" s="1">
        <v>14</v>
      </c>
      <c r="F50" s="1">
        <v>0</v>
      </c>
    </row>
    <row r="51" spans="1:11" x14ac:dyDescent="0.2">
      <c r="A51" s="38" t="s">
        <v>95</v>
      </c>
      <c r="B51" t="s">
        <v>10</v>
      </c>
      <c r="C51" s="47"/>
      <c r="D51" s="49"/>
      <c r="E51" s="49"/>
      <c r="F51" s="49"/>
      <c r="I51">
        <f>D46+D44+D48+D49+D45+D55</f>
        <v>16</v>
      </c>
      <c r="J51">
        <f t="shared" ref="J51:K51" si="7">E46+E44+E48+E49+E45+E55</f>
        <v>43</v>
      </c>
      <c r="K51">
        <f t="shared" si="7"/>
        <v>8</v>
      </c>
    </row>
    <row r="52" spans="1:11" x14ac:dyDescent="0.2">
      <c r="A52" s="38" t="s">
        <v>96</v>
      </c>
      <c r="B52" t="s">
        <v>10</v>
      </c>
      <c r="C52" s="17">
        <v>4</v>
      </c>
      <c r="D52" s="1">
        <v>1</v>
      </c>
      <c r="E52" s="1">
        <v>4</v>
      </c>
      <c r="F52" s="1">
        <v>8</v>
      </c>
    </row>
    <row r="53" spans="1:11" x14ac:dyDescent="0.2">
      <c r="A53" s="38" t="s">
        <v>98</v>
      </c>
      <c r="B53" t="s">
        <v>10</v>
      </c>
      <c r="C53" s="47"/>
      <c r="D53" s="49"/>
      <c r="E53" s="49"/>
      <c r="F53" s="49"/>
    </row>
    <row r="54" spans="1:11" x14ac:dyDescent="0.2">
      <c r="A54" s="38" t="s">
        <v>99</v>
      </c>
      <c r="B54" t="s">
        <v>60</v>
      </c>
      <c r="C54" s="47"/>
      <c r="D54" s="49"/>
      <c r="E54" s="49"/>
      <c r="F54" s="49"/>
    </row>
    <row r="55" spans="1:11" x14ac:dyDescent="0.2">
      <c r="A55" s="38" t="s">
        <v>101</v>
      </c>
      <c r="B55" t="s">
        <v>72</v>
      </c>
      <c r="C55" s="17">
        <v>8</v>
      </c>
      <c r="D55" s="1">
        <v>9</v>
      </c>
      <c r="E55" s="1">
        <v>8</v>
      </c>
      <c r="F55" s="1">
        <v>0</v>
      </c>
    </row>
    <row r="56" spans="1:11" x14ac:dyDescent="0.2">
      <c r="A56" s="38" t="s">
        <v>106</v>
      </c>
      <c r="B56" t="s">
        <v>72</v>
      </c>
      <c r="C56" s="47"/>
      <c r="D56" s="49"/>
      <c r="E56" s="49"/>
      <c r="F56" s="49"/>
      <c r="I56" s="20">
        <f>I51+TRUNC(J51/16)</f>
        <v>18</v>
      </c>
      <c r="J56" s="20">
        <f>J51-(TRUNC(J51/16)*16)+TRUNC(K51/16)</f>
        <v>11</v>
      </c>
      <c r="K56" s="20">
        <f>K51-(TRUNC(K51/16)*16)</f>
        <v>8</v>
      </c>
    </row>
    <row r="57" spans="1:11" x14ac:dyDescent="0.2">
      <c r="C57"/>
    </row>
    <row r="58" spans="1:11" x14ac:dyDescent="0.2">
      <c r="C58"/>
    </row>
    <row r="59" spans="1:11" x14ac:dyDescent="0.2">
      <c r="C59"/>
    </row>
    <row r="60" spans="1:11" x14ac:dyDescent="0.2">
      <c r="C60"/>
    </row>
    <row r="61" spans="1:11" x14ac:dyDescent="0.2">
      <c r="C61"/>
    </row>
    <row r="62" spans="1:11" x14ac:dyDescent="0.2">
      <c r="C62"/>
    </row>
    <row r="63" spans="1:11" x14ac:dyDescent="0.2">
      <c r="C63"/>
    </row>
    <row r="64" spans="1:11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35" workbookViewId="0">
      <selection activeCell="A2" sqref="A2:B60"/>
    </sheetView>
  </sheetViews>
  <sheetFormatPr defaultRowHeight="12.75" x14ac:dyDescent="0.2"/>
  <cols>
    <col min="1" max="1" width="18.7109375" customWidth="1"/>
    <col min="2" max="2" width="16" customWidth="1"/>
    <col min="3" max="3" width="9.140625" style="1"/>
    <col min="4" max="6" width="8.5703125" style="1" customWidth="1"/>
  </cols>
  <sheetData>
    <row r="1" spans="1:11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1" x14ac:dyDescent="0.2">
      <c r="A2" s="38" t="s">
        <v>42</v>
      </c>
      <c r="B2" t="s">
        <v>6</v>
      </c>
      <c r="C2" s="40">
        <v>7</v>
      </c>
      <c r="D2" s="45">
        <v>3</v>
      </c>
      <c r="E2" s="27">
        <v>7</v>
      </c>
      <c r="F2" s="27">
        <v>0</v>
      </c>
      <c r="I2">
        <f>D13+D50+D4+D2+D6+D5</f>
        <v>26</v>
      </c>
      <c r="J2">
        <f t="shared" ref="J2:K2" si="0">E13+E50+E4+E2+E6+E5</f>
        <v>41</v>
      </c>
      <c r="K2">
        <f t="shared" si="0"/>
        <v>8</v>
      </c>
    </row>
    <row r="3" spans="1:11" x14ac:dyDescent="0.2">
      <c r="A3" s="38" t="s">
        <v>43</v>
      </c>
      <c r="B3" t="s">
        <v>6</v>
      </c>
      <c r="C3" s="47"/>
      <c r="D3" s="49"/>
      <c r="E3" s="49"/>
      <c r="F3" s="49"/>
    </row>
    <row r="4" spans="1:11" x14ac:dyDescent="0.2">
      <c r="A4" s="38" t="s">
        <v>44</v>
      </c>
      <c r="B4" t="s">
        <v>6</v>
      </c>
      <c r="C4" s="40">
        <v>3</v>
      </c>
      <c r="D4" s="45">
        <v>0</v>
      </c>
      <c r="E4" s="27">
        <v>12</v>
      </c>
      <c r="F4" s="27">
        <v>0</v>
      </c>
    </row>
    <row r="5" spans="1:11" x14ac:dyDescent="0.2">
      <c r="A5" s="38" t="s">
        <v>45</v>
      </c>
      <c r="B5" t="s">
        <v>6</v>
      </c>
      <c r="C5" s="17">
        <v>2</v>
      </c>
      <c r="D5" s="1">
        <v>0</v>
      </c>
      <c r="E5" s="1">
        <v>2</v>
      </c>
      <c r="F5" s="1">
        <v>0</v>
      </c>
    </row>
    <row r="6" spans="1:11" x14ac:dyDescent="0.2">
      <c r="A6" s="38" t="s">
        <v>46</v>
      </c>
      <c r="B6" t="s">
        <v>6</v>
      </c>
      <c r="C6" s="40">
        <v>5</v>
      </c>
      <c r="D6" s="45">
        <v>2</v>
      </c>
      <c r="E6" s="27">
        <v>1</v>
      </c>
      <c r="F6" s="27">
        <v>8</v>
      </c>
    </row>
    <row r="7" spans="1:11" x14ac:dyDescent="0.2">
      <c r="A7" s="38" t="s">
        <v>47</v>
      </c>
      <c r="B7" t="s">
        <v>6</v>
      </c>
      <c r="C7" s="47"/>
      <c r="D7" s="49"/>
      <c r="E7" s="49"/>
      <c r="F7" s="49"/>
      <c r="I7" s="20">
        <f>I2+TRUNC(J2/16)</f>
        <v>28</v>
      </c>
      <c r="J7" s="20">
        <f>J2-(TRUNC(J2/16)*16)+TRUNC(K2/16)</f>
        <v>9</v>
      </c>
      <c r="K7" s="20">
        <f>K2-(TRUNC(K2/16)*16)</f>
        <v>8</v>
      </c>
    </row>
    <row r="8" spans="1:11" x14ac:dyDescent="0.2">
      <c r="A8" s="38" t="s">
        <v>97</v>
      </c>
      <c r="B8" t="s">
        <v>10</v>
      </c>
      <c r="C8" s="40">
        <v>6</v>
      </c>
      <c r="D8" s="45">
        <v>0</v>
      </c>
      <c r="E8" s="27">
        <v>12</v>
      </c>
      <c r="F8" s="27">
        <v>0</v>
      </c>
    </row>
    <row r="9" spans="1:11" x14ac:dyDescent="0.2">
      <c r="A9" s="38" t="s">
        <v>37</v>
      </c>
      <c r="B9" t="s">
        <v>10</v>
      </c>
      <c r="C9" s="47"/>
      <c r="D9" s="49"/>
      <c r="E9" s="49"/>
      <c r="F9" s="49"/>
      <c r="I9">
        <f>D8+D10+D12+D52+D11+D9</f>
        <v>10</v>
      </c>
      <c r="J9">
        <f t="shared" ref="J9:K9" si="1">E8+E10+E12+E52+E11+E9</f>
        <v>35</v>
      </c>
      <c r="K9">
        <f t="shared" si="1"/>
        <v>0</v>
      </c>
    </row>
    <row r="10" spans="1:11" x14ac:dyDescent="0.2">
      <c r="A10" s="38" t="s">
        <v>48</v>
      </c>
      <c r="B10" t="s">
        <v>10</v>
      </c>
      <c r="C10" s="40">
        <v>5</v>
      </c>
      <c r="D10" s="45">
        <v>2</v>
      </c>
      <c r="E10" s="27">
        <v>13</v>
      </c>
      <c r="F10" s="27">
        <v>0</v>
      </c>
    </row>
    <row r="11" spans="1:11" x14ac:dyDescent="0.2">
      <c r="A11" s="38" t="s">
        <v>49</v>
      </c>
      <c r="B11" t="s">
        <v>10</v>
      </c>
      <c r="C11" s="17">
        <v>7</v>
      </c>
      <c r="D11" s="1">
        <v>6</v>
      </c>
      <c r="E11" s="1">
        <v>0</v>
      </c>
      <c r="F11" s="1">
        <v>0</v>
      </c>
    </row>
    <row r="12" spans="1:11" x14ac:dyDescent="0.2">
      <c r="A12" s="38" t="s">
        <v>50</v>
      </c>
      <c r="B12" t="s">
        <v>108</v>
      </c>
      <c r="C12" s="40">
        <v>3</v>
      </c>
      <c r="D12" s="45">
        <v>1</v>
      </c>
      <c r="E12" s="27">
        <v>4</v>
      </c>
      <c r="F12" s="27">
        <v>0</v>
      </c>
    </row>
    <row r="13" spans="1:11" x14ac:dyDescent="0.2">
      <c r="A13" s="38" t="s">
        <v>51</v>
      </c>
      <c r="B13" t="s">
        <v>107</v>
      </c>
      <c r="C13" s="17">
        <v>8</v>
      </c>
      <c r="D13" s="1">
        <v>13</v>
      </c>
      <c r="E13" s="1">
        <v>9</v>
      </c>
      <c r="F13" s="1">
        <v>0</v>
      </c>
    </row>
    <row r="14" spans="1:11" x14ac:dyDescent="0.2">
      <c r="A14" s="38" t="s">
        <v>56</v>
      </c>
      <c r="B14" t="s">
        <v>52</v>
      </c>
      <c r="C14" s="47"/>
      <c r="D14" s="48"/>
      <c r="E14" s="49"/>
      <c r="F14" s="49"/>
      <c r="I14" s="20">
        <f>I9+TRUNC(J9/16)</f>
        <v>12</v>
      </c>
      <c r="J14" s="20">
        <f>J9-(TRUNC(J9/16)*16)+TRUNC(K9/16)</f>
        <v>3</v>
      </c>
      <c r="K14" s="20">
        <f>K9-(TRUNC(K9/16)*16)</f>
        <v>0</v>
      </c>
    </row>
    <row r="15" spans="1:11" x14ac:dyDescent="0.2">
      <c r="A15" s="38" t="s">
        <v>53</v>
      </c>
      <c r="B15" t="s">
        <v>52</v>
      </c>
      <c r="C15" s="17">
        <v>1</v>
      </c>
      <c r="D15" s="1">
        <v>0</v>
      </c>
      <c r="E15" s="1">
        <v>5</v>
      </c>
      <c r="F15" s="1">
        <v>0</v>
      </c>
    </row>
    <row r="16" spans="1:11" x14ac:dyDescent="0.2">
      <c r="A16" s="38" t="s">
        <v>57</v>
      </c>
      <c r="B16" t="s">
        <v>52</v>
      </c>
      <c r="C16" s="47"/>
      <c r="D16" s="48"/>
      <c r="E16" s="49"/>
      <c r="F16" s="49"/>
      <c r="I16">
        <f>D57+D15+D58+D59+D18+D19</f>
        <v>37</v>
      </c>
      <c r="J16">
        <f t="shared" ref="J16:K16" si="2">E57+E15+E58+E59+E18+E19</f>
        <v>41</v>
      </c>
      <c r="K16">
        <f t="shared" si="2"/>
        <v>0</v>
      </c>
    </row>
    <row r="17" spans="1:11" x14ac:dyDescent="0.2">
      <c r="A17" s="38" t="s">
        <v>54</v>
      </c>
      <c r="B17" t="s">
        <v>52</v>
      </c>
      <c r="C17" s="47"/>
      <c r="D17" s="49"/>
      <c r="E17" s="49"/>
      <c r="F17" s="49"/>
      <c r="G17" s="1"/>
    </row>
    <row r="18" spans="1:11" x14ac:dyDescent="0.2">
      <c r="A18" s="38" t="s">
        <v>58</v>
      </c>
      <c r="B18" t="s">
        <v>52</v>
      </c>
      <c r="C18" s="40">
        <v>4</v>
      </c>
      <c r="D18" s="45">
        <v>1</v>
      </c>
      <c r="E18" s="27">
        <v>9</v>
      </c>
      <c r="F18" s="27">
        <v>0</v>
      </c>
    </row>
    <row r="19" spans="1:11" x14ac:dyDescent="0.2">
      <c r="A19" s="38" t="s">
        <v>55</v>
      </c>
      <c r="B19" t="s">
        <v>52</v>
      </c>
      <c r="C19" s="17">
        <v>2</v>
      </c>
      <c r="D19" s="1">
        <v>0</v>
      </c>
      <c r="E19" s="1">
        <v>15</v>
      </c>
      <c r="F19" s="1">
        <v>0</v>
      </c>
    </row>
    <row r="20" spans="1:11" x14ac:dyDescent="0.2">
      <c r="A20" s="38" t="s">
        <v>59</v>
      </c>
      <c r="B20" t="s">
        <v>60</v>
      </c>
      <c r="C20" s="40">
        <v>0</v>
      </c>
      <c r="D20" s="45">
        <v>0</v>
      </c>
      <c r="E20" s="27">
        <v>0</v>
      </c>
      <c r="F20" s="27">
        <v>0</v>
      </c>
    </row>
    <row r="21" spans="1:11" x14ac:dyDescent="0.2">
      <c r="A21" s="38" t="s">
        <v>61</v>
      </c>
      <c r="B21" t="s">
        <v>60</v>
      </c>
      <c r="C21" s="17">
        <v>2</v>
      </c>
      <c r="D21" s="1">
        <v>0</v>
      </c>
      <c r="E21" s="1">
        <v>12</v>
      </c>
      <c r="F21" s="1">
        <v>0</v>
      </c>
      <c r="I21" s="20">
        <f>I16+TRUNC(J16/16)</f>
        <v>39</v>
      </c>
      <c r="J21" s="20">
        <f>J16-(TRUNC(J16/16)*16)+TRUNC(K16/16)</f>
        <v>9</v>
      </c>
      <c r="K21" s="20">
        <f>K16-(TRUNC(K16/16)*16)</f>
        <v>0</v>
      </c>
    </row>
    <row r="22" spans="1:11" x14ac:dyDescent="0.2">
      <c r="A22" s="38" t="s">
        <v>62</v>
      </c>
      <c r="B22" t="s">
        <v>60</v>
      </c>
      <c r="C22" s="40">
        <v>6</v>
      </c>
      <c r="D22" s="45">
        <v>2</v>
      </c>
      <c r="E22" s="27">
        <v>7</v>
      </c>
      <c r="F22" s="27">
        <v>0</v>
      </c>
    </row>
    <row r="23" spans="1:11" x14ac:dyDescent="0.2">
      <c r="A23" s="38" t="s">
        <v>109</v>
      </c>
      <c r="B23" t="s">
        <v>60</v>
      </c>
      <c r="C23" s="47"/>
      <c r="D23" s="49"/>
      <c r="E23" s="49"/>
      <c r="F23" s="49"/>
      <c r="I23">
        <f>D21+D22+D20+D24+D25+D60</f>
        <v>6</v>
      </c>
      <c r="J23">
        <f t="shared" ref="J23:K23" si="3">E21+E22+E20+E24+E25+E60</f>
        <v>40</v>
      </c>
      <c r="K23">
        <f t="shared" si="3"/>
        <v>0</v>
      </c>
    </row>
    <row r="24" spans="1:11" x14ac:dyDescent="0.2">
      <c r="A24" s="38" t="s">
        <v>92</v>
      </c>
      <c r="B24" t="s">
        <v>60</v>
      </c>
      <c r="C24" s="40">
        <v>0</v>
      </c>
      <c r="D24" s="45">
        <v>0</v>
      </c>
      <c r="E24" s="27">
        <v>0</v>
      </c>
      <c r="F24" s="27">
        <v>0</v>
      </c>
    </row>
    <row r="25" spans="1:11" x14ac:dyDescent="0.2">
      <c r="A25" s="38" t="s">
        <v>64</v>
      </c>
      <c r="B25" t="s">
        <v>60</v>
      </c>
      <c r="C25" s="17">
        <v>7</v>
      </c>
      <c r="D25" s="1">
        <v>2</v>
      </c>
      <c r="E25" s="1">
        <v>7</v>
      </c>
      <c r="F25" s="1">
        <v>0</v>
      </c>
    </row>
    <row r="26" spans="1:11" x14ac:dyDescent="0.2">
      <c r="A26" s="38" t="s">
        <v>65</v>
      </c>
      <c r="B26" t="s">
        <v>3</v>
      </c>
      <c r="C26" s="40">
        <v>8</v>
      </c>
      <c r="D26" s="45">
        <v>4</v>
      </c>
      <c r="E26" s="27">
        <v>10</v>
      </c>
      <c r="F26" s="27">
        <v>0</v>
      </c>
    </row>
    <row r="27" spans="1:11" x14ac:dyDescent="0.2">
      <c r="A27" s="38" t="s">
        <v>66</v>
      </c>
      <c r="B27" t="s">
        <v>3</v>
      </c>
      <c r="C27" s="17">
        <v>5</v>
      </c>
      <c r="D27" s="1">
        <v>2</v>
      </c>
      <c r="E27" s="1">
        <v>8</v>
      </c>
      <c r="F27" s="1">
        <v>0</v>
      </c>
    </row>
    <row r="28" spans="1:11" x14ac:dyDescent="0.2">
      <c r="A28" s="38" t="s">
        <v>67</v>
      </c>
      <c r="B28" t="s">
        <v>3</v>
      </c>
      <c r="C28" s="40">
        <v>8</v>
      </c>
      <c r="D28" s="45">
        <v>3</v>
      </c>
      <c r="E28" s="27">
        <v>10</v>
      </c>
      <c r="F28" s="27">
        <v>0</v>
      </c>
      <c r="I28" s="20">
        <f>I23+TRUNC(J23/16)</f>
        <v>8</v>
      </c>
      <c r="J28" s="20">
        <f>J23-(TRUNC(J23/16)*16)+TRUNC(K23/16)</f>
        <v>8</v>
      </c>
      <c r="K28" s="20">
        <f>K23-(TRUNC(K23/16)*16)</f>
        <v>0</v>
      </c>
    </row>
    <row r="29" spans="1:11" x14ac:dyDescent="0.2">
      <c r="A29" s="38" t="s">
        <v>68</v>
      </c>
      <c r="B29" t="s">
        <v>3</v>
      </c>
      <c r="C29" s="17">
        <v>4</v>
      </c>
      <c r="D29" s="1">
        <v>0</v>
      </c>
      <c r="E29" s="1">
        <v>7</v>
      </c>
      <c r="F29" s="1">
        <v>0</v>
      </c>
    </row>
    <row r="30" spans="1:11" x14ac:dyDescent="0.2">
      <c r="A30" s="38" t="s">
        <v>69</v>
      </c>
      <c r="B30" t="s">
        <v>3</v>
      </c>
      <c r="C30" s="40">
        <v>2</v>
      </c>
      <c r="D30" s="45">
        <v>1</v>
      </c>
      <c r="E30" s="27">
        <v>0</v>
      </c>
      <c r="F30" s="27">
        <v>8</v>
      </c>
      <c r="I30">
        <f>D27+D28+D29+D30+D26+D31</f>
        <v>11</v>
      </c>
      <c r="J30">
        <f t="shared" ref="J30:K30" si="4">E27+E28+E29+E30+E26+E31</f>
        <v>37</v>
      </c>
      <c r="K30">
        <f t="shared" si="4"/>
        <v>16</v>
      </c>
    </row>
    <row r="31" spans="1:11" x14ac:dyDescent="0.2">
      <c r="A31" s="38" t="s">
        <v>70</v>
      </c>
      <c r="B31" t="s">
        <v>3</v>
      </c>
      <c r="C31" s="17">
        <v>3</v>
      </c>
      <c r="D31" s="1">
        <v>1</v>
      </c>
      <c r="E31" s="1">
        <v>2</v>
      </c>
      <c r="F31" s="1">
        <v>8</v>
      </c>
    </row>
    <row r="32" spans="1:11" x14ac:dyDescent="0.2">
      <c r="A32" s="38" t="s">
        <v>71</v>
      </c>
      <c r="B32" t="s">
        <v>34</v>
      </c>
      <c r="C32" s="40">
        <v>5</v>
      </c>
      <c r="D32" s="45">
        <v>2</v>
      </c>
      <c r="E32" s="27">
        <v>6</v>
      </c>
      <c r="F32" s="27">
        <v>0</v>
      </c>
    </row>
    <row r="33" spans="1:11" x14ac:dyDescent="0.2">
      <c r="A33" s="38" t="s">
        <v>75</v>
      </c>
      <c r="B33" t="s">
        <v>34</v>
      </c>
      <c r="C33" s="47"/>
      <c r="D33" s="49"/>
      <c r="E33" s="49"/>
      <c r="F33" s="49"/>
    </row>
    <row r="34" spans="1:11" x14ac:dyDescent="0.2">
      <c r="A34" s="38" t="s">
        <v>100</v>
      </c>
      <c r="B34" t="s">
        <v>34</v>
      </c>
      <c r="C34" s="40">
        <v>6</v>
      </c>
      <c r="D34" s="45">
        <v>1</v>
      </c>
      <c r="E34" s="27">
        <v>3</v>
      </c>
      <c r="F34" s="27">
        <v>8</v>
      </c>
    </row>
    <row r="35" spans="1:11" x14ac:dyDescent="0.2">
      <c r="A35" s="38" t="s">
        <v>79</v>
      </c>
      <c r="B35" t="s">
        <v>34</v>
      </c>
      <c r="C35" s="17">
        <v>3</v>
      </c>
      <c r="D35" s="1">
        <v>2</v>
      </c>
      <c r="E35" s="1">
        <v>6</v>
      </c>
      <c r="F35" s="1">
        <v>0</v>
      </c>
      <c r="I35" s="20">
        <f>I30+TRUNC(J30/16)</f>
        <v>13</v>
      </c>
      <c r="J35" s="20">
        <f>J30-(TRUNC(J30/16)*16)+TRUNC(K30/16)</f>
        <v>6</v>
      </c>
      <c r="K35" s="20">
        <f>K30-(TRUNC(K30/16)*16)</f>
        <v>0</v>
      </c>
    </row>
    <row r="36" spans="1:11" x14ac:dyDescent="0.2">
      <c r="A36" s="38" t="s">
        <v>82</v>
      </c>
      <c r="B36" t="s">
        <v>34</v>
      </c>
      <c r="C36" s="40">
        <v>4</v>
      </c>
      <c r="D36" s="45">
        <v>1</v>
      </c>
      <c r="E36" s="27">
        <v>14</v>
      </c>
      <c r="F36" s="27">
        <v>0</v>
      </c>
    </row>
    <row r="37" spans="1:11" x14ac:dyDescent="0.2">
      <c r="A37" s="38" t="s">
        <v>85</v>
      </c>
      <c r="B37" t="s">
        <v>34</v>
      </c>
      <c r="C37" s="17">
        <v>7</v>
      </c>
      <c r="D37" s="1">
        <v>1</v>
      </c>
      <c r="E37" s="1">
        <v>14</v>
      </c>
      <c r="F37" s="1">
        <v>0</v>
      </c>
      <c r="I37">
        <f>D37+D35+D32+D36+D34+D55</f>
        <v>12</v>
      </c>
      <c r="J37">
        <f t="shared" ref="J37:K37" si="5">E37+E35+E32+E36+E34+E55</f>
        <v>56</v>
      </c>
      <c r="K37">
        <f t="shared" si="5"/>
        <v>8</v>
      </c>
    </row>
    <row r="38" spans="1:11" x14ac:dyDescent="0.2">
      <c r="A38" s="38" t="s">
        <v>102</v>
      </c>
      <c r="B38" t="s">
        <v>35</v>
      </c>
      <c r="C38" s="40">
        <v>5</v>
      </c>
      <c r="D38" s="45">
        <v>1</v>
      </c>
      <c r="E38" s="27">
        <v>3</v>
      </c>
      <c r="F38" s="27">
        <v>0</v>
      </c>
    </row>
    <row r="39" spans="1:11" x14ac:dyDescent="0.2">
      <c r="A39" s="38" t="s">
        <v>76</v>
      </c>
      <c r="B39" t="s">
        <v>35</v>
      </c>
      <c r="C39" s="17">
        <v>5</v>
      </c>
      <c r="D39" s="1">
        <v>2</v>
      </c>
      <c r="E39" s="1">
        <v>8</v>
      </c>
      <c r="F39" s="1">
        <v>0</v>
      </c>
    </row>
    <row r="40" spans="1:11" x14ac:dyDescent="0.2">
      <c r="A40" s="54" t="s">
        <v>121</v>
      </c>
      <c r="B40" t="s">
        <v>35</v>
      </c>
      <c r="C40" s="40">
        <v>8</v>
      </c>
      <c r="D40" s="45">
        <v>6</v>
      </c>
      <c r="E40" s="27">
        <v>5</v>
      </c>
      <c r="F40" s="27">
        <v>0</v>
      </c>
    </row>
    <row r="41" spans="1:11" x14ac:dyDescent="0.2">
      <c r="A41" s="38" t="s">
        <v>110</v>
      </c>
      <c r="B41" t="s">
        <v>35</v>
      </c>
      <c r="C41" s="17">
        <v>6</v>
      </c>
      <c r="D41" s="1">
        <v>0</v>
      </c>
      <c r="E41" s="1">
        <v>12</v>
      </c>
      <c r="F41" s="1">
        <v>0</v>
      </c>
    </row>
    <row r="42" spans="1:11" x14ac:dyDescent="0.2">
      <c r="A42" s="38" t="s">
        <v>83</v>
      </c>
      <c r="B42" t="s">
        <v>35</v>
      </c>
      <c r="C42" s="40">
        <v>3</v>
      </c>
      <c r="D42" s="45">
        <v>1</v>
      </c>
      <c r="E42" s="27">
        <v>5</v>
      </c>
      <c r="F42" s="27">
        <v>0</v>
      </c>
      <c r="I42" s="20">
        <f>I37+TRUNC(J37/16)</f>
        <v>15</v>
      </c>
      <c r="J42" s="20">
        <f>J37-(TRUNC(J37/16)*16)+TRUNC(K37/16)</f>
        <v>8</v>
      </c>
      <c r="K42" s="20">
        <f>K37-(TRUNC(K37/16)*16)</f>
        <v>8</v>
      </c>
    </row>
    <row r="43" spans="1:11" x14ac:dyDescent="0.2">
      <c r="A43" s="38" t="s">
        <v>86</v>
      </c>
      <c r="B43" t="s">
        <v>35</v>
      </c>
      <c r="C43" s="17">
        <v>7</v>
      </c>
      <c r="D43" s="1">
        <v>10</v>
      </c>
      <c r="E43" s="1">
        <v>7</v>
      </c>
      <c r="F43" s="1">
        <v>0</v>
      </c>
    </row>
    <row r="44" spans="1:11" x14ac:dyDescent="0.2">
      <c r="A44" s="38" t="s">
        <v>103</v>
      </c>
      <c r="B44" t="s">
        <v>72</v>
      </c>
      <c r="C44" s="47"/>
      <c r="D44" s="48"/>
      <c r="E44" s="49"/>
      <c r="F44" s="49"/>
      <c r="I44">
        <f>D38+D42+D40+D43+D41+D39</f>
        <v>20</v>
      </c>
      <c r="J44">
        <f t="shared" ref="J44:K44" si="6">E38+E42+E40+E43+E41+E39</f>
        <v>40</v>
      </c>
      <c r="K44">
        <f t="shared" si="6"/>
        <v>0</v>
      </c>
    </row>
    <row r="45" spans="1:11" x14ac:dyDescent="0.2">
      <c r="A45" s="38" t="s">
        <v>104</v>
      </c>
      <c r="B45" t="s">
        <v>72</v>
      </c>
      <c r="C45" s="17">
        <v>0</v>
      </c>
      <c r="D45" s="1">
        <v>0</v>
      </c>
      <c r="E45" s="1">
        <v>0</v>
      </c>
      <c r="F45" s="1">
        <v>0</v>
      </c>
    </row>
    <row r="46" spans="1:11" x14ac:dyDescent="0.2">
      <c r="A46" s="38" t="s">
        <v>105</v>
      </c>
      <c r="B46" t="s">
        <v>72</v>
      </c>
      <c r="C46" s="40">
        <v>6</v>
      </c>
      <c r="D46" s="45">
        <v>4</v>
      </c>
      <c r="E46" s="27">
        <v>3</v>
      </c>
      <c r="F46" s="27">
        <v>0</v>
      </c>
    </row>
    <row r="47" spans="1:11" x14ac:dyDescent="0.2">
      <c r="A47" s="38" t="s">
        <v>81</v>
      </c>
      <c r="B47" t="s">
        <v>72</v>
      </c>
      <c r="C47" s="47"/>
      <c r="D47" s="49"/>
      <c r="E47" s="49"/>
      <c r="F47" s="49"/>
    </row>
    <row r="48" spans="1:11" x14ac:dyDescent="0.2">
      <c r="A48" s="38" t="s">
        <v>84</v>
      </c>
      <c r="B48" t="s">
        <v>72</v>
      </c>
      <c r="C48" s="40">
        <v>3</v>
      </c>
      <c r="D48" s="45">
        <v>0</v>
      </c>
      <c r="E48" s="27">
        <v>3</v>
      </c>
      <c r="F48" s="27">
        <v>8</v>
      </c>
    </row>
    <row r="49" spans="1:11" x14ac:dyDescent="0.2">
      <c r="A49" s="38" t="s">
        <v>87</v>
      </c>
      <c r="B49" t="s">
        <v>72</v>
      </c>
      <c r="C49" s="17">
        <v>2</v>
      </c>
      <c r="D49" s="1">
        <v>1</v>
      </c>
      <c r="E49" s="1">
        <v>2</v>
      </c>
      <c r="F49" s="1">
        <v>0</v>
      </c>
      <c r="I49" s="20">
        <f>I44+TRUNC(J44/16)</f>
        <v>22</v>
      </c>
      <c r="J49" s="20">
        <f>J44-(TRUNC(J44/16)*16)+TRUNC(K44/16)</f>
        <v>8</v>
      </c>
      <c r="K49" s="20">
        <f>K44-(TRUNC(K44/16)*16)</f>
        <v>0</v>
      </c>
    </row>
    <row r="50" spans="1:11" x14ac:dyDescent="0.2">
      <c r="A50" t="s">
        <v>93</v>
      </c>
      <c r="B50" t="s">
        <v>94</v>
      </c>
      <c r="C50" s="17">
        <v>8</v>
      </c>
      <c r="D50" s="1">
        <v>8</v>
      </c>
      <c r="E50" s="1">
        <v>10</v>
      </c>
      <c r="F50" s="1">
        <v>0</v>
      </c>
    </row>
    <row r="51" spans="1:11" x14ac:dyDescent="0.2">
      <c r="A51" t="s">
        <v>95</v>
      </c>
      <c r="B51" t="s">
        <v>10</v>
      </c>
      <c r="C51" s="47"/>
      <c r="D51" s="49"/>
      <c r="E51" s="49"/>
      <c r="F51" s="49"/>
      <c r="I51">
        <f>D46+D49+D56+D48+D45</f>
        <v>7</v>
      </c>
      <c r="J51">
        <f t="shared" ref="J51:K51" si="7">E46+E49+E56+E48+E45</f>
        <v>21</v>
      </c>
      <c r="K51">
        <f t="shared" si="7"/>
        <v>8</v>
      </c>
    </row>
    <row r="52" spans="1:11" x14ac:dyDescent="0.2">
      <c r="A52" t="s">
        <v>96</v>
      </c>
      <c r="B52" t="s">
        <v>10</v>
      </c>
      <c r="C52" s="17">
        <v>4</v>
      </c>
      <c r="D52" s="1">
        <v>1</v>
      </c>
      <c r="E52" s="1">
        <v>6</v>
      </c>
      <c r="F52" s="1">
        <v>0</v>
      </c>
    </row>
    <row r="53" spans="1:11" x14ac:dyDescent="0.2">
      <c r="A53" t="s">
        <v>98</v>
      </c>
      <c r="B53" t="s">
        <v>10</v>
      </c>
      <c r="C53" s="47"/>
      <c r="D53" s="49"/>
      <c r="E53" s="49"/>
      <c r="F53" s="49"/>
    </row>
    <row r="54" spans="1:11" x14ac:dyDescent="0.2">
      <c r="A54" t="s">
        <v>99</v>
      </c>
      <c r="B54" t="s">
        <v>60</v>
      </c>
      <c r="C54" s="47"/>
      <c r="D54" s="49"/>
      <c r="E54" s="49"/>
      <c r="F54" s="49"/>
    </row>
    <row r="55" spans="1:11" x14ac:dyDescent="0.2">
      <c r="A55" t="s">
        <v>101</v>
      </c>
      <c r="B55" t="s">
        <v>34</v>
      </c>
      <c r="C55" s="17">
        <v>6</v>
      </c>
      <c r="D55" s="1">
        <v>5</v>
      </c>
      <c r="E55" s="1">
        <v>13</v>
      </c>
      <c r="F55" s="1">
        <v>0</v>
      </c>
    </row>
    <row r="56" spans="1:11" x14ac:dyDescent="0.2">
      <c r="A56" t="s">
        <v>106</v>
      </c>
      <c r="B56" t="s">
        <v>72</v>
      </c>
      <c r="C56" s="17">
        <v>7</v>
      </c>
      <c r="D56" s="1">
        <v>2</v>
      </c>
      <c r="E56" s="1">
        <v>13</v>
      </c>
      <c r="F56" s="1">
        <v>0</v>
      </c>
      <c r="I56" s="20">
        <f>I51+TRUNC(J51/16)</f>
        <v>8</v>
      </c>
      <c r="J56" s="20">
        <f>J51-(TRUNC(J51/16)*16)+TRUNC(K51/16)</f>
        <v>5</v>
      </c>
      <c r="K56" s="20">
        <f>K51-(TRUNC(K51/16)*16)</f>
        <v>8</v>
      </c>
    </row>
    <row r="57" spans="1:11" x14ac:dyDescent="0.2">
      <c r="A57" t="s">
        <v>115</v>
      </c>
      <c r="B57" t="s">
        <v>52</v>
      </c>
      <c r="C57" s="17">
        <v>5</v>
      </c>
      <c r="D57" s="1">
        <v>1</v>
      </c>
      <c r="E57" s="1">
        <v>3</v>
      </c>
      <c r="F57" s="1">
        <v>0</v>
      </c>
    </row>
    <row r="58" spans="1:11" x14ac:dyDescent="0.2">
      <c r="A58" t="s">
        <v>116</v>
      </c>
      <c r="B58" t="s">
        <v>52</v>
      </c>
      <c r="C58" s="17">
        <v>1</v>
      </c>
      <c r="D58" s="1">
        <v>0</v>
      </c>
      <c r="E58" s="1">
        <v>9</v>
      </c>
      <c r="F58" s="1">
        <v>0</v>
      </c>
    </row>
    <row r="59" spans="1:11" x14ac:dyDescent="0.2">
      <c r="A59" t="s">
        <v>117</v>
      </c>
      <c r="B59" t="s">
        <v>52</v>
      </c>
      <c r="C59" s="17">
        <v>8</v>
      </c>
      <c r="D59" s="1">
        <v>35</v>
      </c>
      <c r="E59" s="1">
        <v>0</v>
      </c>
      <c r="F59" s="1">
        <v>0</v>
      </c>
    </row>
    <row r="60" spans="1:11" x14ac:dyDescent="0.2">
      <c r="A60" t="s">
        <v>118</v>
      </c>
      <c r="B60" t="s">
        <v>119</v>
      </c>
      <c r="C60" s="17">
        <v>6</v>
      </c>
      <c r="D60" s="1">
        <v>2</v>
      </c>
      <c r="E60" s="1">
        <v>14</v>
      </c>
      <c r="F60" s="1"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Final sheet</vt:lpstr>
      <vt:lpstr>WEIGHT CHECK TEAM</vt:lpstr>
      <vt:lpstr>Team Weights</vt:lpstr>
      <vt:lpstr>TEAM</vt:lpstr>
      <vt:lpstr>OverView</vt:lpstr>
      <vt:lpstr>SB1</vt:lpstr>
      <vt:lpstr>Clan</vt:lpstr>
      <vt:lpstr>Lech</vt:lpstr>
      <vt:lpstr>Rad</vt:lpstr>
      <vt:lpstr>Pew</vt:lpstr>
      <vt:lpstr>Weights</vt:lpstr>
      <vt:lpstr>Sheet1</vt:lpstr>
    </vt:vector>
  </TitlesOfParts>
  <Company>BGT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Jackson</dc:creator>
  <cp:lastModifiedBy>Bryan Jackson</cp:lastModifiedBy>
  <cp:lastPrinted>2014-11-10T12:45:59Z</cp:lastPrinted>
  <dcterms:created xsi:type="dcterms:W3CDTF">2011-09-25T18:40:20Z</dcterms:created>
  <dcterms:modified xsi:type="dcterms:W3CDTF">2014-11-16T19:42:55Z</dcterms:modified>
</cp:coreProperties>
</file>