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Bryan\ISIS\NWWL\"/>
    </mc:Choice>
  </mc:AlternateContent>
  <bookViews>
    <workbookView xWindow="0" yWindow="90" windowWidth="15195" windowHeight="8700" tabRatio="763" firstSheet="2" activeTab="4"/>
  </bookViews>
  <sheets>
    <sheet name="Final sheet" sheetId="11" r:id="rId1"/>
    <sheet name="WEIGHT CHECK TEAM" sheetId="10" r:id="rId2"/>
    <sheet name="Team Weights" sheetId="9" r:id="rId3"/>
    <sheet name="TEAM" sheetId="8" r:id="rId4"/>
    <sheet name="OverView" sheetId="1" r:id="rId5"/>
    <sheet name="SB1" sheetId="2" r:id="rId6"/>
    <sheet name="Clan" sheetId="3" r:id="rId7"/>
    <sheet name="Lech" sheetId="4" r:id="rId8"/>
    <sheet name="Rad" sheetId="5" r:id="rId9"/>
    <sheet name="Pew" sheetId="6" r:id="rId10"/>
    <sheet name="Weights" sheetId="7" r:id="rId11"/>
  </sheets>
  <calcPr calcId="152511"/>
</workbook>
</file>

<file path=xl/calcChain.xml><?xml version="1.0" encoding="utf-8"?>
<calcChain xmlns="http://schemas.openxmlformats.org/spreadsheetml/2006/main">
  <c r="L44" i="1" l="1"/>
  <c r="K44" i="1"/>
  <c r="J44" i="1"/>
  <c r="L45" i="1"/>
  <c r="K45" i="1"/>
  <c r="J45" i="1"/>
  <c r="J50" i="7"/>
  <c r="J49" i="1" s="1"/>
  <c r="K50" i="7"/>
  <c r="K49" i="1" s="1"/>
  <c r="L50" i="7"/>
  <c r="J51" i="7"/>
  <c r="K51" i="7"/>
  <c r="L51" i="7"/>
  <c r="J52" i="7"/>
  <c r="K52" i="7"/>
  <c r="L52" i="7"/>
  <c r="G50" i="7"/>
  <c r="H50" i="7" s="1"/>
  <c r="G51" i="7"/>
  <c r="H51" i="7"/>
  <c r="G52" i="7"/>
  <c r="H52" i="7" s="1"/>
  <c r="C50" i="7"/>
  <c r="D50" i="7"/>
  <c r="E50" i="7"/>
  <c r="C51" i="7"/>
  <c r="D51" i="7"/>
  <c r="E51" i="7"/>
  <c r="C52" i="7"/>
  <c r="D52" i="7"/>
  <c r="E52" i="7"/>
  <c r="B50" i="7"/>
  <c r="B51" i="7"/>
  <c r="B52" i="7"/>
  <c r="A51" i="7"/>
  <c r="A52" i="7"/>
  <c r="A50" i="7"/>
  <c r="L49" i="1"/>
  <c r="H49" i="1"/>
  <c r="G49" i="1"/>
  <c r="F49" i="1"/>
  <c r="E49" i="1"/>
  <c r="D49" i="1"/>
  <c r="H45" i="1"/>
  <c r="G45" i="1"/>
  <c r="F45" i="1"/>
  <c r="E45" i="1"/>
  <c r="D45" i="1"/>
  <c r="H44" i="1"/>
  <c r="G44" i="1"/>
  <c r="F44" i="1"/>
  <c r="E44" i="1"/>
  <c r="D44" i="1"/>
  <c r="H52" i="1"/>
  <c r="H51" i="1"/>
  <c r="H50" i="1"/>
  <c r="H48" i="1"/>
  <c r="H39" i="1"/>
  <c r="H37" i="1"/>
  <c r="H47" i="1"/>
  <c r="H46" i="1"/>
  <c r="H38" i="1"/>
  <c r="H43" i="1"/>
  <c r="H40" i="1"/>
  <c r="H32" i="1"/>
  <c r="H42" i="1"/>
  <c r="H41" i="1"/>
  <c r="H31" i="1"/>
  <c r="H22" i="1"/>
  <c r="H36" i="1"/>
  <c r="H24" i="1"/>
  <c r="H35" i="1"/>
  <c r="H34" i="1"/>
  <c r="H33" i="1"/>
  <c r="H30" i="1"/>
  <c r="H25" i="1"/>
  <c r="H27" i="1"/>
  <c r="H29" i="1"/>
  <c r="H28" i="1"/>
  <c r="H19" i="1"/>
  <c r="H26" i="1"/>
  <c r="H21" i="1"/>
  <c r="H20" i="1"/>
  <c r="H17" i="1"/>
  <c r="H23" i="1"/>
  <c r="H12" i="1"/>
  <c r="H10" i="1"/>
  <c r="H9" i="1"/>
  <c r="H16" i="1"/>
  <c r="H14" i="1"/>
  <c r="H15" i="1"/>
  <c r="H5" i="1"/>
  <c r="H13" i="1"/>
  <c r="H11" i="1"/>
  <c r="H8" i="1"/>
  <c r="H18" i="1"/>
  <c r="H4" i="1"/>
  <c r="H7" i="1"/>
  <c r="H3" i="1"/>
  <c r="H6" i="1"/>
  <c r="H2" i="1"/>
  <c r="C49" i="1"/>
  <c r="C45" i="1"/>
  <c r="C44" i="1"/>
  <c r="B45" i="1"/>
  <c r="B44" i="1"/>
  <c r="B49" i="1"/>
  <c r="J37" i="6"/>
  <c r="K37" i="6"/>
  <c r="I37" i="6"/>
  <c r="J30" i="6"/>
  <c r="K30" i="6"/>
  <c r="I30" i="6"/>
  <c r="J23" i="6"/>
  <c r="K23" i="6"/>
  <c r="I23" i="6"/>
  <c r="J16" i="6"/>
  <c r="K16" i="6"/>
  <c r="I16" i="6"/>
  <c r="J9" i="6"/>
  <c r="K9" i="6"/>
  <c r="I9" i="6"/>
  <c r="J2" i="6"/>
  <c r="K2" i="6"/>
  <c r="I2" i="6"/>
  <c r="I49" i="1" l="1"/>
  <c r="I44" i="1"/>
  <c r="I45" i="1"/>
  <c r="G52" i="1"/>
  <c r="G51" i="1"/>
  <c r="G39" i="1"/>
  <c r="G38" i="1"/>
  <c r="G50" i="1"/>
  <c r="G48" i="1"/>
  <c r="G37" i="1"/>
  <c r="G47" i="1"/>
  <c r="G43" i="1"/>
  <c r="G46" i="1"/>
  <c r="G40" i="1"/>
  <c r="G27" i="1"/>
  <c r="G32" i="1"/>
  <c r="G42" i="1"/>
  <c r="G24" i="1"/>
  <c r="G41" i="1"/>
  <c r="G22" i="1"/>
  <c r="G31" i="1"/>
  <c r="G34" i="1"/>
  <c r="G33" i="1"/>
  <c r="G26" i="1"/>
  <c r="G21" i="1"/>
  <c r="G19" i="1"/>
  <c r="G36" i="1"/>
  <c r="G35" i="1"/>
  <c r="G30" i="1"/>
  <c r="G20" i="1"/>
  <c r="G25" i="1"/>
  <c r="G28" i="1"/>
  <c r="G23" i="1"/>
  <c r="G29" i="1"/>
  <c r="G17" i="1"/>
  <c r="G15" i="1"/>
  <c r="G5" i="1"/>
  <c r="G9" i="1"/>
  <c r="G14" i="1"/>
  <c r="G10" i="1"/>
  <c r="G4" i="1"/>
  <c r="G13" i="1"/>
  <c r="G7" i="1"/>
  <c r="G11" i="1"/>
  <c r="G12" i="1"/>
  <c r="G8" i="1"/>
  <c r="G18" i="1"/>
  <c r="G16" i="1"/>
  <c r="G3" i="1"/>
  <c r="G2" i="1"/>
  <c r="G6" i="1"/>
  <c r="C45" i="7"/>
  <c r="D45" i="7"/>
  <c r="E45" i="7"/>
  <c r="C46" i="7"/>
  <c r="D46" i="7"/>
  <c r="E46" i="7"/>
  <c r="C47" i="7"/>
  <c r="D47" i="7"/>
  <c r="E47" i="7"/>
  <c r="C48" i="7"/>
  <c r="D48" i="7"/>
  <c r="E48" i="7"/>
  <c r="C49" i="7"/>
  <c r="D49" i="7"/>
  <c r="H49" i="7" s="1"/>
  <c r="E49" i="7"/>
  <c r="G49" i="7"/>
  <c r="L49" i="7"/>
  <c r="A49" i="7"/>
  <c r="B49" i="7"/>
  <c r="A46" i="7"/>
  <c r="B46" i="7"/>
  <c r="A47" i="7"/>
  <c r="B47" i="7"/>
  <c r="A48" i="7"/>
  <c r="B48" i="7"/>
  <c r="B45" i="7"/>
  <c r="A45" i="7"/>
  <c r="A44" i="7"/>
  <c r="J37" i="5"/>
  <c r="K37" i="5"/>
  <c r="I37" i="5"/>
  <c r="J30" i="5"/>
  <c r="K30" i="5"/>
  <c r="I30" i="5"/>
  <c r="J23" i="5"/>
  <c r="K23" i="5"/>
  <c r="I23" i="5"/>
  <c r="J16" i="5"/>
  <c r="K16" i="5"/>
  <c r="I16" i="5"/>
  <c r="J9" i="5"/>
  <c r="K9" i="5"/>
  <c r="I9" i="5"/>
  <c r="K2" i="5"/>
  <c r="J2" i="5"/>
  <c r="I2" i="5"/>
  <c r="J49" i="7" l="1"/>
  <c r="J48" i="1" s="1"/>
  <c r="K49" i="7"/>
  <c r="K48" i="1" s="1"/>
  <c r="B5" i="1"/>
  <c r="C5" i="1"/>
  <c r="D5" i="1"/>
  <c r="E5" i="1"/>
  <c r="F5" i="1"/>
  <c r="B13" i="1"/>
  <c r="C13" i="1"/>
  <c r="D13" i="1"/>
  <c r="E13" i="1"/>
  <c r="F13" i="1"/>
  <c r="B14" i="1"/>
  <c r="C14" i="1"/>
  <c r="D14" i="1"/>
  <c r="E14" i="1"/>
  <c r="F14" i="1"/>
  <c r="B30" i="1"/>
  <c r="C30" i="1"/>
  <c r="D30" i="1"/>
  <c r="E30" i="1"/>
  <c r="F30" i="1"/>
  <c r="B9" i="1"/>
  <c r="C9" i="1"/>
  <c r="D9" i="1"/>
  <c r="E9" i="1"/>
  <c r="F9" i="1"/>
  <c r="B51" i="1"/>
  <c r="C51" i="1"/>
  <c r="D51" i="1"/>
  <c r="E51" i="1"/>
  <c r="F51" i="1"/>
  <c r="B52" i="1"/>
  <c r="C52" i="1"/>
  <c r="D52" i="1"/>
  <c r="E52" i="1"/>
  <c r="F52" i="1"/>
  <c r="B47" i="1"/>
  <c r="C47" i="1"/>
  <c r="D47" i="1"/>
  <c r="E47" i="1"/>
  <c r="F47" i="1"/>
  <c r="B23" i="1"/>
  <c r="C23" i="1"/>
  <c r="D23" i="1"/>
  <c r="E23" i="1"/>
  <c r="F23" i="1"/>
  <c r="B43" i="1"/>
  <c r="C43" i="1"/>
  <c r="D43" i="1"/>
  <c r="E43" i="1"/>
  <c r="F43" i="1"/>
  <c r="B34" i="1"/>
  <c r="C34" i="1"/>
  <c r="D34" i="1"/>
  <c r="E34" i="1"/>
  <c r="F34" i="1"/>
  <c r="B4" i="1"/>
  <c r="C4" i="1"/>
  <c r="D4" i="1"/>
  <c r="E4" i="1"/>
  <c r="F4" i="1"/>
  <c r="B6" i="1"/>
  <c r="C6" i="1"/>
  <c r="D6" i="1"/>
  <c r="E6" i="1"/>
  <c r="F6" i="1"/>
  <c r="B3" i="1"/>
  <c r="C3" i="1"/>
  <c r="D3" i="1"/>
  <c r="E3" i="1"/>
  <c r="F3" i="1"/>
  <c r="B19" i="1"/>
  <c r="C19" i="1"/>
  <c r="D19" i="1"/>
  <c r="E19" i="1"/>
  <c r="F19" i="1"/>
  <c r="B11" i="1"/>
  <c r="C11" i="1"/>
  <c r="D11" i="1"/>
  <c r="E11" i="1"/>
  <c r="F11" i="1"/>
  <c r="B18" i="1"/>
  <c r="C18" i="1"/>
  <c r="D18" i="1"/>
  <c r="E18" i="1"/>
  <c r="F18" i="1"/>
  <c r="B37" i="1"/>
  <c r="C37" i="1"/>
  <c r="D37" i="1"/>
  <c r="E37" i="1"/>
  <c r="F37" i="1"/>
  <c r="B26" i="1"/>
  <c r="C26" i="1"/>
  <c r="D26" i="1"/>
  <c r="E26" i="1"/>
  <c r="F26" i="1"/>
  <c r="B33" i="1"/>
  <c r="C33" i="1"/>
  <c r="D33" i="1"/>
  <c r="E33" i="1"/>
  <c r="F33" i="1"/>
  <c r="B25" i="1"/>
  <c r="C25" i="1"/>
  <c r="D25" i="1"/>
  <c r="E25" i="1"/>
  <c r="F25" i="1"/>
  <c r="B2" i="1"/>
  <c r="C2" i="1"/>
  <c r="D2" i="1"/>
  <c r="E2" i="1"/>
  <c r="F2" i="1"/>
  <c r="B28" i="1"/>
  <c r="C28" i="1"/>
  <c r="D28" i="1"/>
  <c r="E28" i="1"/>
  <c r="F28" i="1"/>
  <c r="B8" i="1"/>
  <c r="C8" i="1"/>
  <c r="D8" i="1"/>
  <c r="E8" i="1"/>
  <c r="F8" i="1"/>
  <c r="B10" i="1"/>
  <c r="C10" i="1"/>
  <c r="D10" i="1"/>
  <c r="E10" i="1"/>
  <c r="F10" i="1"/>
  <c r="B7" i="1"/>
  <c r="C7" i="1"/>
  <c r="D7" i="1"/>
  <c r="E7" i="1"/>
  <c r="F7" i="1"/>
  <c r="B15" i="1"/>
  <c r="C15" i="1"/>
  <c r="D15" i="1"/>
  <c r="E15" i="1"/>
  <c r="F15" i="1"/>
  <c r="B12" i="1"/>
  <c r="C12" i="1"/>
  <c r="D12" i="1"/>
  <c r="E12" i="1"/>
  <c r="F12" i="1"/>
  <c r="B35" i="1"/>
  <c r="C35" i="1"/>
  <c r="D35" i="1"/>
  <c r="E35" i="1"/>
  <c r="F35" i="1"/>
  <c r="B36" i="1"/>
  <c r="C36" i="1"/>
  <c r="D36" i="1"/>
  <c r="E36" i="1"/>
  <c r="F36" i="1"/>
  <c r="B20" i="1"/>
  <c r="C20" i="1"/>
  <c r="D20" i="1"/>
  <c r="E20" i="1"/>
  <c r="F20" i="1"/>
  <c r="B40" i="1"/>
  <c r="C40" i="1"/>
  <c r="D40" i="1"/>
  <c r="E40" i="1"/>
  <c r="F40" i="1"/>
  <c r="B41" i="1"/>
  <c r="C41" i="1"/>
  <c r="D41" i="1"/>
  <c r="E41" i="1"/>
  <c r="F41" i="1"/>
  <c r="B46" i="1"/>
  <c r="C46" i="1"/>
  <c r="D46" i="1"/>
  <c r="E46" i="1"/>
  <c r="F46" i="1"/>
  <c r="B32" i="1"/>
  <c r="C32" i="1"/>
  <c r="D32" i="1"/>
  <c r="E32" i="1"/>
  <c r="F32" i="1"/>
  <c r="B42" i="1"/>
  <c r="C42" i="1"/>
  <c r="D42" i="1"/>
  <c r="E42" i="1"/>
  <c r="F42" i="1"/>
  <c r="B22" i="1"/>
  <c r="C22" i="1"/>
  <c r="D22" i="1"/>
  <c r="E22" i="1"/>
  <c r="F22" i="1"/>
  <c r="B21" i="1"/>
  <c r="C21" i="1"/>
  <c r="D21" i="1"/>
  <c r="E21" i="1"/>
  <c r="F21" i="1"/>
  <c r="B29" i="1"/>
  <c r="C29" i="1"/>
  <c r="D29" i="1"/>
  <c r="E29" i="1"/>
  <c r="F29" i="1"/>
  <c r="B39" i="1"/>
  <c r="C39" i="1"/>
  <c r="D39" i="1"/>
  <c r="E39" i="1"/>
  <c r="F39" i="1"/>
  <c r="B27" i="1"/>
  <c r="C27" i="1"/>
  <c r="D27" i="1"/>
  <c r="E27" i="1"/>
  <c r="F27" i="1"/>
  <c r="B17" i="1"/>
  <c r="C17" i="1"/>
  <c r="D17" i="1"/>
  <c r="E17" i="1"/>
  <c r="F17" i="1"/>
  <c r="B31" i="1"/>
  <c r="C31" i="1"/>
  <c r="D31" i="1"/>
  <c r="E31" i="1"/>
  <c r="F31" i="1"/>
  <c r="B24" i="1"/>
  <c r="C24" i="1"/>
  <c r="D24" i="1"/>
  <c r="E24" i="1"/>
  <c r="F24" i="1"/>
  <c r="B50" i="1"/>
  <c r="C50" i="1"/>
  <c r="D50" i="1"/>
  <c r="E50" i="1"/>
  <c r="F50" i="1"/>
  <c r="B38" i="1"/>
  <c r="C38" i="1"/>
  <c r="D38" i="1"/>
  <c r="E38" i="1"/>
  <c r="F38" i="1"/>
  <c r="B48" i="1"/>
  <c r="C48" i="1"/>
  <c r="D48" i="1"/>
  <c r="I48" i="1" s="1"/>
  <c r="E48" i="1"/>
  <c r="F48" i="1"/>
  <c r="L48" i="1"/>
  <c r="F16" i="1"/>
  <c r="E16" i="1"/>
  <c r="D16" i="1"/>
  <c r="C16" i="1"/>
  <c r="B16" i="1"/>
  <c r="J37" i="4"/>
  <c r="K37" i="4"/>
  <c r="I37" i="4"/>
  <c r="J30" i="4"/>
  <c r="K30" i="4"/>
  <c r="I30" i="4"/>
  <c r="J23" i="4"/>
  <c r="K23" i="4"/>
  <c r="I23" i="4"/>
  <c r="J16" i="4"/>
  <c r="K16" i="4"/>
  <c r="I16" i="4"/>
  <c r="J9" i="4"/>
  <c r="K9" i="4"/>
  <c r="I9" i="4"/>
  <c r="J2" i="4"/>
  <c r="K2" i="4"/>
  <c r="I2" i="4"/>
  <c r="I32" i="1" l="1"/>
  <c r="I36" i="1"/>
  <c r="I34" i="1"/>
  <c r="I15" i="1"/>
  <c r="I38" i="1"/>
  <c r="I29" i="1"/>
  <c r="I20" i="1"/>
  <c r="I5" i="1"/>
  <c r="I30" i="1"/>
  <c r="I2" i="1"/>
  <c r="I3" i="1"/>
  <c r="I12" i="1"/>
  <c r="I4" i="1"/>
  <c r="I14" i="1"/>
  <c r="I42" i="1"/>
  <c r="I50" i="1"/>
  <c r="I31" i="1"/>
  <c r="I22" i="1"/>
  <c r="I33" i="1"/>
  <c r="I24" i="1"/>
  <c r="I26" i="1"/>
  <c r="I25" i="1"/>
  <c r="I21" i="1"/>
  <c r="I13" i="1"/>
  <c r="I37" i="1"/>
  <c r="I11" i="1"/>
  <c r="I35" i="1"/>
  <c r="I51" i="1"/>
  <c r="I9" i="1"/>
  <c r="I18" i="1"/>
  <c r="I19" i="1"/>
  <c r="I46" i="1"/>
  <c r="I41" i="1"/>
  <c r="I40" i="1"/>
  <c r="I43" i="1"/>
  <c r="I23" i="1"/>
  <c r="I47" i="1"/>
  <c r="I52" i="1"/>
  <c r="I7" i="1"/>
  <c r="I10" i="1"/>
  <c r="I8" i="1"/>
  <c r="I28" i="1"/>
  <c r="I17" i="1"/>
  <c r="I27" i="1"/>
  <c r="I39" i="1"/>
  <c r="I6" i="1"/>
  <c r="I37" i="3"/>
  <c r="I30" i="3"/>
  <c r="I23" i="3"/>
  <c r="I16" i="3"/>
  <c r="I2" i="3"/>
  <c r="K9" i="3"/>
  <c r="I9" i="3"/>
  <c r="J9" i="3"/>
  <c r="K37" i="3"/>
  <c r="J37" i="3"/>
  <c r="P2" i="9"/>
  <c r="O2" i="9"/>
  <c r="N2" i="9"/>
  <c r="M2" i="9"/>
  <c r="L2" i="9"/>
  <c r="K2" i="9"/>
  <c r="A39" i="7"/>
  <c r="B39" i="7"/>
  <c r="A40" i="7"/>
  <c r="B40" i="7"/>
  <c r="A41" i="7"/>
  <c r="B41" i="7"/>
  <c r="A42" i="7"/>
  <c r="B42" i="7"/>
  <c r="A43" i="7"/>
  <c r="B43" i="7"/>
  <c r="B44" i="7"/>
  <c r="B38" i="7"/>
  <c r="A38" i="7"/>
  <c r="K23" i="3"/>
  <c r="J23" i="3"/>
  <c r="K2" i="3"/>
  <c r="J2" i="3"/>
  <c r="J46" i="2" l="1"/>
  <c r="I46" i="2"/>
  <c r="H46" i="2"/>
  <c r="I42" i="2"/>
  <c r="J42" i="2"/>
  <c r="H42" i="2"/>
  <c r="G3" i="8"/>
  <c r="G4" i="8"/>
  <c r="G5" i="8"/>
  <c r="G6" i="8"/>
  <c r="G7" i="8"/>
  <c r="G2" i="8"/>
  <c r="F3" i="8"/>
  <c r="F4" i="8"/>
  <c r="F5" i="8"/>
  <c r="F6" i="8"/>
  <c r="F7" i="8"/>
  <c r="F2" i="8"/>
  <c r="E3" i="8"/>
  <c r="E4" i="8"/>
  <c r="E5" i="8"/>
  <c r="E6" i="8"/>
  <c r="E7" i="8"/>
  <c r="E2" i="8"/>
  <c r="A3" i="7"/>
  <c r="B3" i="7"/>
  <c r="A4" i="7"/>
  <c r="B4" i="7"/>
  <c r="A5" i="7"/>
  <c r="B5" i="7"/>
  <c r="A6" i="7"/>
  <c r="B6" i="7"/>
  <c r="A7" i="7"/>
  <c r="B7" i="7"/>
  <c r="A8" i="7"/>
  <c r="B8" i="7"/>
  <c r="A9" i="7"/>
  <c r="B9" i="7"/>
  <c r="A10" i="7"/>
  <c r="B10" i="7"/>
  <c r="B11" i="7"/>
  <c r="B12" i="7"/>
  <c r="B13" i="7"/>
  <c r="A14" i="7"/>
  <c r="B14" i="7"/>
  <c r="A15" i="7"/>
  <c r="B15" i="7"/>
  <c r="A16" i="7"/>
  <c r="B16" i="7"/>
  <c r="A17" i="7"/>
  <c r="B17" i="7"/>
  <c r="A18" i="7"/>
  <c r="B18" i="7"/>
  <c r="A19" i="7"/>
  <c r="B19" i="7"/>
  <c r="A20" i="7"/>
  <c r="B20" i="7"/>
  <c r="A21" i="7"/>
  <c r="B21" i="7"/>
  <c r="A22" i="7"/>
  <c r="B22" i="7"/>
  <c r="A23" i="7"/>
  <c r="B23" i="7"/>
  <c r="A24" i="7"/>
  <c r="B24" i="7"/>
  <c r="A25" i="7"/>
  <c r="B25" i="7"/>
  <c r="A26" i="7"/>
  <c r="B26" i="7"/>
  <c r="A27" i="7"/>
  <c r="B27" i="7"/>
  <c r="A28" i="7"/>
  <c r="B28" i="7"/>
  <c r="A29" i="7"/>
  <c r="B29" i="7"/>
  <c r="A30" i="7"/>
  <c r="B30" i="7"/>
  <c r="A31" i="7"/>
  <c r="B31" i="7"/>
  <c r="A32" i="7"/>
  <c r="B32" i="7"/>
  <c r="A33" i="7"/>
  <c r="B33" i="7"/>
  <c r="A34" i="7"/>
  <c r="B34" i="7"/>
  <c r="A35" i="7"/>
  <c r="B35" i="7"/>
  <c r="A36" i="7"/>
  <c r="B36" i="7"/>
  <c r="A37" i="7"/>
  <c r="B37" i="7"/>
  <c r="B2" i="7"/>
  <c r="A2" i="7"/>
  <c r="L48" i="7"/>
  <c r="L38" i="1" s="1"/>
  <c r="G47" i="7"/>
  <c r="I14" i="6"/>
  <c r="E10" i="9" s="1"/>
  <c r="K42" i="6"/>
  <c r="S10" i="9" s="1"/>
  <c r="K35" i="6"/>
  <c r="P10" i="9" s="1"/>
  <c r="I35" i="6"/>
  <c r="N10" i="9" s="1"/>
  <c r="K21" i="6"/>
  <c r="J10" i="9" s="1"/>
  <c r="K7" i="6"/>
  <c r="D10" i="9" s="1"/>
  <c r="R32" i="10"/>
  <c r="Q32" i="10"/>
  <c r="O32" i="10"/>
  <c r="L32" i="10"/>
  <c r="I32" i="10"/>
  <c r="F32" i="10"/>
  <c r="B32" i="10"/>
  <c r="K14" i="5"/>
  <c r="G8" i="9" s="1"/>
  <c r="G29" i="8"/>
  <c r="E29" i="8"/>
  <c r="C29" i="8"/>
  <c r="K35" i="5"/>
  <c r="P8" i="9" s="1"/>
  <c r="I35" i="5"/>
  <c r="N8" i="9" s="1"/>
  <c r="J28" i="5"/>
  <c r="L8" i="9" s="1"/>
  <c r="K21" i="5"/>
  <c r="J8" i="9" s="1"/>
  <c r="K7" i="5"/>
  <c r="D8" i="9" s="1"/>
  <c r="L46" i="7"/>
  <c r="L24" i="1" s="1"/>
  <c r="L24" i="10"/>
  <c r="H24" i="10"/>
  <c r="F24" i="10"/>
  <c r="G24" i="10"/>
  <c r="G25" i="10" s="1"/>
  <c r="D24" i="10"/>
  <c r="C24" i="10"/>
  <c r="G22" i="8"/>
  <c r="F22" i="8"/>
  <c r="E22" i="8"/>
  <c r="C22" i="8"/>
  <c r="B22" i="8"/>
  <c r="C44" i="7"/>
  <c r="D44" i="7"/>
  <c r="E44" i="7"/>
  <c r="G44" i="7" s="1"/>
  <c r="G45" i="7"/>
  <c r="K42" i="4"/>
  <c r="S6" i="9" s="1"/>
  <c r="J35" i="4"/>
  <c r="O6" i="9" s="1"/>
  <c r="K35" i="4"/>
  <c r="P6" i="9" s="1"/>
  <c r="K21" i="4"/>
  <c r="K7" i="4"/>
  <c r="D6" i="9" s="1"/>
  <c r="I7" i="4"/>
  <c r="B6" i="9" s="1"/>
  <c r="S16" i="10"/>
  <c r="S17" i="10" s="1"/>
  <c r="P16" i="10"/>
  <c r="P17" i="10" s="1"/>
  <c r="M16" i="10"/>
  <c r="M17" i="10" s="1"/>
  <c r="J16" i="10"/>
  <c r="J17" i="10" s="1"/>
  <c r="H16" i="10"/>
  <c r="D16" i="10"/>
  <c r="B16" i="10"/>
  <c r="G15" i="8"/>
  <c r="F15" i="8"/>
  <c r="E15" i="8"/>
  <c r="D15" i="8"/>
  <c r="B15" i="8"/>
  <c r="C39" i="7"/>
  <c r="D39" i="7"/>
  <c r="E39" i="7"/>
  <c r="G39" i="7" s="1"/>
  <c r="C40" i="7"/>
  <c r="D40" i="7"/>
  <c r="E40" i="7"/>
  <c r="C41" i="7"/>
  <c r="D41" i="7"/>
  <c r="E41" i="7"/>
  <c r="G41" i="7" s="1"/>
  <c r="C42" i="7"/>
  <c r="D42" i="7"/>
  <c r="E42" i="7"/>
  <c r="G42" i="7" s="1"/>
  <c r="C43" i="7"/>
  <c r="D43" i="7"/>
  <c r="E43" i="7"/>
  <c r="G43" i="7" s="1"/>
  <c r="E38" i="7"/>
  <c r="L38" i="7" s="1"/>
  <c r="L42" i="1" s="1"/>
  <c r="D38" i="7"/>
  <c r="C38" i="7"/>
  <c r="K30" i="3"/>
  <c r="K35" i="3" s="1"/>
  <c r="P4" i="9" s="1"/>
  <c r="J30" i="3"/>
  <c r="K41" i="3"/>
  <c r="S4" i="9" s="1"/>
  <c r="K16" i="3"/>
  <c r="J16" i="3"/>
  <c r="K7" i="3"/>
  <c r="D4" i="9" s="1"/>
  <c r="I7" i="3"/>
  <c r="B4" i="9" s="1"/>
  <c r="C3" i="7"/>
  <c r="D3" i="7"/>
  <c r="E3" i="7"/>
  <c r="G3" i="7" s="1"/>
  <c r="C4" i="7"/>
  <c r="D4" i="7"/>
  <c r="E4" i="7"/>
  <c r="G4" i="7" s="1"/>
  <c r="C5" i="7"/>
  <c r="D5" i="7"/>
  <c r="E5" i="7"/>
  <c r="G5" i="7" s="1"/>
  <c r="C6" i="7"/>
  <c r="D6" i="7"/>
  <c r="E6" i="7"/>
  <c r="G6" i="7" s="1"/>
  <c r="C7" i="7"/>
  <c r="D7" i="7"/>
  <c r="E7" i="7"/>
  <c r="C8" i="7"/>
  <c r="D8" i="7"/>
  <c r="E8" i="7"/>
  <c r="G8" i="7" s="1"/>
  <c r="C9" i="7"/>
  <c r="D9" i="7"/>
  <c r="E9" i="7"/>
  <c r="L9" i="7" s="1"/>
  <c r="L52" i="1" s="1"/>
  <c r="C10" i="7"/>
  <c r="D10" i="7"/>
  <c r="E10" i="7"/>
  <c r="G10" i="7" s="1"/>
  <c r="C11" i="7"/>
  <c r="D11" i="7"/>
  <c r="E11" i="7"/>
  <c r="L11" i="7" s="1"/>
  <c r="L23" i="1" s="1"/>
  <c r="C12" i="7"/>
  <c r="D12" i="7"/>
  <c r="E12" i="7"/>
  <c r="G12" i="7" s="1"/>
  <c r="C13" i="7"/>
  <c r="D13" i="7"/>
  <c r="E13" i="7"/>
  <c r="L13" i="7" s="1"/>
  <c r="L34" i="1" s="1"/>
  <c r="C14" i="7"/>
  <c r="D14" i="7"/>
  <c r="E14" i="7"/>
  <c r="G14" i="7" s="1"/>
  <c r="C15" i="7"/>
  <c r="D15" i="7"/>
  <c r="E15" i="7"/>
  <c r="C16" i="7"/>
  <c r="D16" i="7"/>
  <c r="E16" i="7"/>
  <c r="G16" i="7" s="1"/>
  <c r="C17" i="7"/>
  <c r="D17" i="7"/>
  <c r="E17" i="7"/>
  <c r="L17" i="7" s="1"/>
  <c r="L19" i="1" s="1"/>
  <c r="C18" i="7"/>
  <c r="D18" i="7"/>
  <c r="E18" i="7"/>
  <c r="L18" i="7" s="1"/>
  <c r="L11" i="1" s="1"/>
  <c r="C19" i="7"/>
  <c r="D19" i="7"/>
  <c r="E19" i="7"/>
  <c r="L19" i="7" s="1"/>
  <c r="L18" i="1" s="1"/>
  <c r="C20" i="7"/>
  <c r="D20" i="7"/>
  <c r="E20" i="7"/>
  <c r="G20" i="7" s="1"/>
  <c r="C21" i="7"/>
  <c r="D21" i="7"/>
  <c r="E21" i="7"/>
  <c r="L21" i="7" s="1"/>
  <c r="L26" i="1" s="1"/>
  <c r="C22" i="7"/>
  <c r="D22" i="7"/>
  <c r="E22" i="7"/>
  <c r="L22" i="7" s="1"/>
  <c r="L33" i="1" s="1"/>
  <c r="C23" i="7"/>
  <c r="D23" i="7"/>
  <c r="E23" i="7"/>
  <c r="C24" i="7"/>
  <c r="D24" i="7"/>
  <c r="E24" i="7"/>
  <c r="G24" i="7" s="1"/>
  <c r="C25" i="7"/>
  <c r="D25" i="7"/>
  <c r="E25" i="7"/>
  <c r="L25" i="7" s="1"/>
  <c r="L28" i="1" s="1"/>
  <c r="C26" i="7"/>
  <c r="D26" i="7"/>
  <c r="E26" i="7"/>
  <c r="G26" i="7" s="1"/>
  <c r="C27" i="7"/>
  <c r="D27" i="7"/>
  <c r="E27" i="7"/>
  <c r="L27" i="7" s="1"/>
  <c r="L10" i="1" s="1"/>
  <c r="C28" i="7"/>
  <c r="D28" i="7"/>
  <c r="E28" i="7"/>
  <c r="G28" i="7" s="1"/>
  <c r="C29" i="7"/>
  <c r="D29" i="7"/>
  <c r="E29" i="7"/>
  <c r="L29" i="7" s="1"/>
  <c r="L15" i="1" s="1"/>
  <c r="C30" i="7"/>
  <c r="D30" i="7"/>
  <c r="E30" i="7"/>
  <c r="G30" i="7" s="1"/>
  <c r="C31" i="7"/>
  <c r="D31" i="7"/>
  <c r="E31" i="7"/>
  <c r="C32" i="7"/>
  <c r="D32" i="7"/>
  <c r="E32" i="7"/>
  <c r="G32" i="7" s="1"/>
  <c r="C33" i="7"/>
  <c r="D33" i="7"/>
  <c r="E33" i="7"/>
  <c r="L33" i="7" s="1"/>
  <c r="L20" i="1" s="1"/>
  <c r="C34" i="7"/>
  <c r="D34" i="7"/>
  <c r="E34" i="7"/>
  <c r="G34" i="7" s="1"/>
  <c r="C35" i="7"/>
  <c r="D35" i="7"/>
  <c r="E35" i="7"/>
  <c r="L35" i="7" s="1"/>
  <c r="L41" i="1" s="1"/>
  <c r="C36" i="7"/>
  <c r="D36" i="7"/>
  <c r="E36" i="7"/>
  <c r="G36" i="7" s="1"/>
  <c r="C37" i="7"/>
  <c r="D37" i="7"/>
  <c r="E37" i="7"/>
  <c r="L37" i="7" s="1"/>
  <c r="L32" i="1" s="1"/>
  <c r="D2" i="7"/>
  <c r="E2" i="7"/>
  <c r="G2" i="7" s="1"/>
  <c r="C2" i="7"/>
  <c r="Q3" i="10"/>
  <c r="R3" i="10"/>
  <c r="S3" i="10"/>
  <c r="Q4" i="10"/>
  <c r="R4" i="10"/>
  <c r="S4" i="10"/>
  <c r="Q5" i="10"/>
  <c r="R5" i="10"/>
  <c r="S5" i="10"/>
  <c r="Q6" i="10"/>
  <c r="R6" i="10"/>
  <c r="S6" i="10"/>
  <c r="Q7" i="10"/>
  <c r="R7" i="10"/>
  <c r="S7" i="10"/>
  <c r="R2" i="10"/>
  <c r="S2" i="10"/>
  <c r="Q2" i="10"/>
  <c r="N3" i="10"/>
  <c r="O3" i="10"/>
  <c r="P3" i="10"/>
  <c r="N4" i="10"/>
  <c r="O4" i="10"/>
  <c r="P4" i="10"/>
  <c r="N5" i="10"/>
  <c r="O5" i="10"/>
  <c r="P5" i="10"/>
  <c r="N6" i="10"/>
  <c r="O6" i="10"/>
  <c r="P6" i="10"/>
  <c r="N7" i="10"/>
  <c r="O7" i="10"/>
  <c r="P7" i="10"/>
  <c r="O2" i="10"/>
  <c r="P2" i="10"/>
  <c r="N2" i="10"/>
  <c r="K3" i="10"/>
  <c r="L3" i="10"/>
  <c r="M3" i="10"/>
  <c r="K4" i="10"/>
  <c r="L4" i="10"/>
  <c r="M4" i="10"/>
  <c r="K5" i="10"/>
  <c r="L5" i="10"/>
  <c r="M5" i="10"/>
  <c r="K6" i="10"/>
  <c r="L6" i="10"/>
  <c r="M6" i="10"/>
  <c r="K7" i="10"/>
  <c r="L7" i="10"/>
  <c r="M7" i="10"/>
  <c r="L2" i="10"/>
  <c r="M2" i="10"/>
  <c r="K2" i="10"/>
  <c r="H3" i="10"/>
  <c r="I3" i="10"/>
  <c r="J3" i="10"/>
  <c r="H4" i="10"/>
  <c r="I4" i="10"/>
  <c r="J4" i="10"/>
  <c r="H5" i="10"/>
  <c r="I5" i="10"/>
  <c r="J5" i="10"/>
  <c r="H6" i="10"/>
  <c r="I6" i="10"/>
  <c r="J6" i="10"/>
  <c r="H7" i="10"/>
  <c r="I7" i="10"/>
  <c r="J7" i="10"/>
  <c r="I2" i="10"/>
  <c r="J2" i="10"/>
  <c r="H2" i="10"/>
  <c r="E3" i="10"/>
  <c r="F3" i="10"/>
  <c r="G3" i="10"/>
  <c r="E4" i="10"/>
  <c r="F4" i="10"/>
  <c r="G4" i="10"/>
  <c r="E5" i="10"/>
  <c r="F5" i="10"/>
  <c r="G5" i="10"/>
  <c r="E6" i="10"/>
  <c r="F6" i="10"/>
  <c r="G6" i="10"/>
  <c r="E7" i="10"/>
  <c r="F7" i="10"/>
  <c r="G7" i="10"/>
  <c r="F2" i="10"/>
  <c r="G2" i="10"/>
  <c r="E2" i="10"/>
  <c r="B3" i="10"/>
  <c r="C3" i="10"/>
  <c r="D3" i="10"/>
  <c r="B4" i="10"/>
  <c r="C4" i="10"/>
  <c r="D4" i="10"/>
  <c r="B5" i="10"/>
  <c r="C5" i="10"/>
  <c r="D5" i="10"/>
  <c r="B6" i="10"/>
  <c r="C6" i="10"/>
  <c r="D6" i="10"/>
  <c r="B7" i="10"/>
  <c r="C7" i="10"/>
  <c r="D7" i="10"/>
  <c r="D2" i="10"/>
  <c r="C2" i="10"/>
  <c r="B2" i="10"/>
  <c r="D3" i="8"/>
  <c r="K14" i="6"/>
  <c r="G10" i="9" s="1"/>
  <c r="J14" i="6"/>
  <c r="F10" i="9" s="1"/>
  <c r="K28" i="5"/>
  <c r="M8" i="9" s="1"/>
  <c r="K14" i="3"/>
  <c r="G4" i="9" s="1"/>
  <c r="K14" i="4"/>
  <c r="G6" i="9" s="1"/>
  <c r="K28" i="4"/>
  <c r="R41" i="10"/>
  <c r="S24" i="10"/>
  <c r="S25" i="10" s="1"/>
  <c r="S32" i="10"/>
  <c r="R16" i="10"/>
  <c r="R24" i="10"/>
  <c r="Q41" i="10"/>
  <c r="Q16" i="10"/>
  <c r="P41" i="10"/>
  <c r="P24" i="10"/>
  <c r="P25" i="10" s="1"/>
  <c r="O41" i="10"/>
  <c r="N41" i="10"/>
  <c r="N16" i="10"/>
  <c r="N24" i="10"/>
  <c r="M41" i="10"/>
  <c r="M24" i="10"/>
  <c r="M25" i="10" s="1"/>
  <c r="M32" i="10"/>
  <c r="M33" i="10" s="1"/>
  <c r="L41" i="10"/>
  <c r="L16" i="10"/>
  <c r="L17" i="10" s="1"/>
  <c r="K41" i="10"/>
  <c r="K32" i="10"/>
  <c r="J41" i="10"/>
  <c r="J24" i="10"/>
  <c r="J25" i="10" s="1"/>
  <c r="I41" i="10"/>
  <c r="H41" i="10"/>
  <c r="F41" i="10"/>
  <c r="G41" i="10"/>
  <c r="G16" i="10"/>
  <c r="G17" i="10" s="1"/>
  <c r="G32" i="10"/>
  <c r="F16" i="10"/>
  <c r="E41" i="10"/>
  <c r="E32" i="10"/>
  <c r="D41" i="10"/>
  <c r="B41" i="10"/>
  <c r="C16" i="10"/>
  <c r="C32" i="10"/>
  <c r="B24" i="10"/>
  <c r="H9" i="2"/>
  <c r="I9" i="2"/>
  <c r="I13" i="2" s="1"/>
  <c r="F2" i="9" s="1"/>
  <c r="J9" i="2"/>
  <c r="J13" i="2" s="1"/>
  <c r="G2" i="9" s="1"/>
  <c r="H15" i="2"/>
  <c r="I15" i="2"/>
  <c r="J15" i="2"/>
  <c r="J19" i="2" s="1"/>
  <c r="J2" i="9" s="1"/>
  <c r="H27" i="2"/>
  <c r="I27" i="2"/>
  <c r="J27" i="2"/>
  <c r="J31" i="2" s="1"/>
  <c r="H21" i="2"/>
  <c r="I21" i="2"/>
  <c r="I25" i="2" s="1"/>
  <c r="J21" i="2"/>
  <c r="J25" i="2" s="1"/>
  <c r="H33" i="2"/>
  <c r="I33" i="2"/>
  <c r="J33" i="2"/>
  <c r="J2" i="2"/>
  <c r="J7" i="2" s="1"/>
  <c r="D2" i="9" s="1"/>
  <c r="I2" i="2"/>
  <c r="H2" i="2"/>
  <c r="C36" i="8"/>
  <c r="D36" i="8"/>
  <c r="E36" i="8"/>
  <c r="F36" i="8"/>
  <c r="G36" i="8"/>
  <c r="B36" i="8"/>
  <c r="B29" i="8"/>
  <c r="D22" i="8"/>
  <c r="D2" i="8"/>
  <c r="D4" i="8"/>
  <c r="D5" i="8"/>
  <c r="D6" i="8"/>
  <c r="D7" i="8"/>
  <c r="C15" i="8"/>
  <c r="C2" i="8"/>
  <c r="C3" i="8"/>
  <c r="C4" i="8"/>
  <c r="C5" i="8"/>
  <c r="C6" i="8"/>
  <c r="C7" i="8"/>
  <c r="B2" i="8"/>
  <c r="B3" i="8"/>
  <c r="B4" i="8"/>
  <c r="B5" i="8"/>
  <c r="B6" i="8"/>
  <c r="B7" i="8"/>
  <c r="J35" i="6" l="1"/>
  <c r="O10" i="9" s="1"/>
  <c r="I28" i="6"/>
  <c r="K10" i="9" s="1"/>
  <c r="J28" i="6"/>
  <c r="L10" i="9" s="1"/>
  <c r="J21" i="6"/>
  <c r="I10" i="9" s="1"/>
  <c r="I21" i="6"/>
  <c r="H10" i="9" s="1"/>
  <c r="J7" i="6"/>
  <c r="C10" i="9" s="1"/>
  <c r="I7" i="6"/>
  <c r="B10" i="9" s="1"/>
  <c r="J42" i="6"/>
  <c r="R10" i="9" s="1"/>
  <c r="K28" i="6"/>
  <c r="M10" i="9" s="1"/>
  <c r="Q33" i="10"/>
  <c r="J35" i="5"/>
  <c r="O8" i="9" s="1"/>
  <c r="J14" i="5"/>
  <c r="F8" i="9" s="1"/>
  <c r="I7" i="5"/>
  <c r="B8" i="9" s="1"/>
  <c r="I28" i="5"/>
  <c r="K8" i="9" s="1"/>
  <c r="I21" i="5"/>
  <c r="H8" i="9" s="1"/>
  <c r="J7" i="5"/>
  <c r="C8" i="9" s="1"/>
  <c r="B25" i="10"/>
  <c r="G38" i="8"/>
  <c r="E45" i="8" s="1"/>
  <c r="E38" i="8"/>
  <c r="E44" i="8" s="1"/>
  <c r="C38" i="8"/>
  <c r="E46" i="8" s="1"/>
  <c r="B38" i="8"/>
  <c r="E43" i="8" s="1"/>
  <c r="J21" i="4"/>
  <c r="I35" i="4"/>
  <c r="N6" i="9" s="1"/>
  <c r="I14" i="4"/>
  <c r="E6" i="9" s="1"/>
  <c r="I42" i="4"/>
  <c r="Q6" i="9" s="1"/>
  <c r="J7" i="4"/>
  <c r="C6" i="9" s="1"/>
  <c r="I21" i="4"/>
  <c r="J14" i="4"/>
  <c r="F6" i="9" s="1"/>
  <c r="R17" i="10"/>
  <c r="F17" i="10"/>
  <c r="B17" i="10"/>
  <c r="I28" i="3"/>
  <c r="K4" i="9" s="1"/>
  <c r="I21" i="3"/>
  <c r="H4" i="9" s="1"/>
  <c r="I35" i="3"/>
  <c r="N4" i="9" s="1"/>
  <c r="J21" i="3"/>
  <c r="I4" i="9" s="1"/>
  <c r="J35" i="3"/>
  <c r="O4" i="9" s="1"/>
  <c r="J41" i="3"/>
  <c r="R4" i="9" s="1"/>
  <c r="J28" i="3"/>
  <c r="L4" i="9" s="1"/>
  <c r="I41" i="3"/>
  <c r="Q4" i="9" s="1"/>
  <c r="K21" i="3"/>
  <c r="J4" i="9" s="1"/>
  <c r="J14" i="3"/>
  <c r="F4" i="9" s="1"/>
  <c r="L47" i="7"/>
  <c r="L50" i="1" s="1"/>
  <c r="L25" i="10"/>
  <c r="R25" i="10"/>
  <c r="L33" i="10"/>
  <c r="H37" i="2"/>
  <c r="Q2" i="9" s="1"/>
  <c r="I37" i="2"/>
  <c r="R2" i="9" s="1"/>
  <c r="P8" i="10"/>
  <c r="P9" i="10" s="1"/>
  <c r="O8" i="10"/>
  <c r="S8" i="10"/>
  <c r="S9" i="10" s="1"/>
  <c r="I31" i="2"/>
  <c r="H31" i="2"/>
  <c r="K8" i="10"/>
  <c r="F8" i="8"/>
  <c r="I19" i="2"/>
  <c r="I2" i="9" s="1"/>
  <c r="H19" i="2"/>
  <c r="H2" i="9" s="1"/>
  <c r="I8" i="10"/>
  <c r="E8" i="10"/>
  <c r="H13" i="2"/>
  <c r="E2" i="9" s="1"/>
  <c r="I7" i="2"/>
  <c r="C2" i="9" s="1"/>
  <c r="H47" i="7"/>
  <c r="J47" i="7" s="1"/>
  <c r="J50" i="1" s="1"/>
  <c r="K33" i="10"/>
  <c r="F33" i="10"/>
  <c r="R33" i="10"/>
  <c r="K2" i="7"/>
  <c r="K16" i="1" s="1"/>
  <c r="I42" i="5"/>
  <c r="Q8" i="9" s="1"/>
  <c r="G33" i="10"/>
  <c r="L28" i="7"/>
  <c r="L7" i="1" s="1"/>
  <c r="E33" i="10"/>
  <c r="K26" i="7"/>
  <c r="K8" i="1" s="1"/>
  <c r="D32" i="10"/>
  <c r="H32" i="10"/>
  <c r="H33" i="10" s="1"/>
  <c r="J32" i="10"/>
  <c r="J33" i="10" s="1"/>
  <c r="N32" i="10"/>
  <c r="N33" i="10" s="1"/>
  <c r="J21" i="5"/>
  <c r="I8" i="9" s="1"/>
  <c r="D29" i="8"/>
  <c r="D38" i="8" s="1"/>
  <c r="E42" i="8" s="1"/>
  <c r="F29" i="8"/>
  <c r="F38" i="8" s="1"/>
  <c r="E41" i="8" s="1"/>
  <c r="B33" i="10"/>
  <c r="I14" i="5"/>
  <c r="E8" i="9" s="1"/>
  <c r="C25" i="10"/>
  <c r="D25" i="10"/>
  <c r="I28" i="4"/>
  <c r="K6" i="9" s="1"/>
  <c r="I16" i="1"/>
  <c r="J42" i="4"/>
  <c r="R6" i="9" s="1"/>
  <c r="G22" i="7"/>
  <c r="H22" i="7" s="1"/>
  <c r="J22" i="7" s="1"/>
  <c r="J33" i="1" s="1"/>
  <c r="L42" i="7"/>
  <c r="L39" i="1" s="1"/>
  <c r="G12" i="9"/>
  <c r="G14" i="9" s="1"/>
  <c r="H46" i="8" s="1"/>
  <c r="G18" i="7"/>
  <c r="K18" i="7" s="1"/>
  <c r="K11" i="1" s="1"/>
  <c r="E24" i="10"/>
  <c r="E25" i="10" s="1"/>
  <c r="K24" i="10"/>
  <c r="K25" i="10" s="1"/>
  <c r="O24" i="10"/>
  <c r="Q24" i="10"/>
  <c r="Q25" i="10" s="1"/>
  <c r="L10" i="7"/>
  <c r="L47" i="1" s="1"/>
  <c r="H4" i="7"/>
  <c r="J4" i="7" s="1"/>
  <c r="J13" i="1" s="1"/>
  <c r="H42" i="7"/>
  <c r="J42" i="7" s="1"/>
  <c r="J39" i="1" s="1"/>
  <c r="L39" i="7"/>
  <c r="L22" i="1" s="1"/>
  <c r="C17" i="10"/>
  <c r="D17" i="10"/>
  <c r="J7" i="3"/>
  <c r="C4" i="9" s="1"/>
  <c r="L34" i="7"/>
  <c r="L40" i="1" s="1"/>
  <c r="L16" i="7"/>
  <c r="L3" i="1" s="1"/>
  <c r="E16" i="10"/>
  <c r="E17" i="10" s="1"/>
  <c r="I16" i="10"/>
  <c r="I17" i="10" s="1"/>
  <c r="K16" i="10"/>
  <c r="K17" i="10" s="1"/>
  <c r="D12" i="9"/>
  <c r="D14" i="9" s="1"/>
  <c r="H43" i="8" s="1"/>
  <c r="P12" i="9"/>
  <c r="P14" i="9" s="1"/>
  <c r="H41" i="8" s="1"/>
  <c r="K28" i="3"/>
  <c r="M4" i="9" s="1"/>
  <c r="L5" i="7"/>
  <c r="L14" i="1" s="1"/>
  <c r="Q17" i="10"/>
  <c r="L24" i="7"/>
  <c r="L2" i="1" s="1"/>
  <c r="L43" i="7"/>
  <c r="L27" i="1" s="1"/>
  <c r="K28" i="7"/>
  <c r="K7" i="1" s="1"/>
  <c r="K10" i="7"/>
  <c r="K47" i="1" s="1"/>
  <c r="K41" i="7"/>
  <c r="K29" i="1" s="1"/>
  <c r="K20" i="7"/>
  <c r="K37" i="1" s="1"/>
  <c r="H25" i="2"/>
  <c r="G8" i="10"/>
  <c r="G9" i="10" s="1"/>
  <c r="Q8" i="10"/>
  <c r="L2" i="7"/>
  <c r="L16" i="1" s="1"/>
  <c r="K12" i="7"/>
  <c r="K43" i="1" s="1"/>
  <c r="L4" i="7"/>
  <c r="L13" i="1" s="1"/>
  <c r="K42" i="7"/>
  <c r="K39" i="1" s="1"/>
  <c r="E8" i="8"/>
  <c r="D8" i="8"/>
  <c r="H7" i="2"/>
  <c r="B2" i="9" s="1"/>
  <c r="H2" i="7"/>
  <c r="J2" i="7" s="1"/>
  <c r="J16" i="1" s="1"/>
  <c r="H34" i="7"/>
  <c r="J34" i="7" s="1"/>
  <c r="J40" i="1" s="1"/>
  <c r="L26" i="7"/>
  <c r="L8" i="1" s="1"/>
  <c r="L20" i="7"/>
  <c r="L37" i="1" s="1"/>
  <c r="K4" i="7"/>
  <c r="K13" i="1" s="1"/>
  <c r="L3" i="7"/>
  <c r="L5" i="1" s="1"/>
  <c r="H45" i="7"/>
  <c r="J45" i="7" s="1"/>
  <c r="J31" i="1" s="1"/>
  <c r="H36" i="7"/>
  <c r="J36" i="7" s="1"/>
  <c r="J46" i="1" s="1"/>
  <c r="B8" i="8"/>
  <c r="G8" i="8"/>
  <c r="L32" i="7"/>
  <c r="L36" i="1" s="1"/>
  <c r="H28" i="7"/>
  <c r="J28" i="7" s="1"/>
  <c r="J7" i="1" s="1"/>
  <c r="L14" i="7"/>
  <c r="L4" i="1" s="1"/>
  <c r="H10" i="7"/>
  <c r="J10" i="7" s="1"/>
  <c r="J47" i="1" s="1"/>
  <c r="L8" i="7"/>
  <c r="L51" i="1" s="1"/>
  <c r="L41" i="7"/>
  <c r="L29" i="1" s="1"/>
  <c r="J37" i="2"/>
  <c r="S2" i="9" s="1"/>
  <c r="L36" i="7"/>
  <c r="L46" i="1" s="1"/>
  <c r="H41" i="7"/>
  <c r="J41" i="7" s="1"/>
  <c r="J29" i="1" s="1"/>
  <c r="C8" i="8"/>
  <c r="L30" i="7"/>
  <c r="L12" i="1" s="1"/>
  <c r="L12" i="7"/>
  <c r="L43" i="1" s="1"/>
  <c r="L6" i="7"/>
  <c r="L30" i="1" s="1"/>
  <c r="K39" i="7"/>
  <c r="K22" i="1" s="1"/>
  <c r="C8" i="10"/>
  <c r="M8" i="10"/>
  <c r="M9" i="10" s="1"/>
  <c r="M43" i="10" s="1"/>
  <c r="M44" i="10" s="1"/>
  <c r="H26" i="7"/>
  <c r="J26" i="7" s="1"/>
  <c r="J8" i="1" s="1"/>
  <c r="H20" i="7"/>
  <c r="J20" i="7" s="1"/>
  <c r="J37" i="1" s="1"/>
  <c r="C41" i="10"/>
  <c r="F25" i="10"/>
  <c r="J28" i="4"/>
  <c r="B8" i="10"/>
  <c r="L8" i="10"/>
  <c r="N8" i="10"/>
  <c r="I24" i="10"/>
  <c r="I25" i="10" s="1"/>
  <c r="G40" i="7"/>
  <c r="L40" i="7"/>
  <c r="L21" i="1" s="1"/>
  <c r="D8" i="10"/>
  <c r="D9" i="10" s="1"/>
  <c r="F8" i="10"/>
  <c r="H8" i="10"/>
  <c r="R8" i="10"/>
  <c r="R9" i="10" s="1"/>
  <c r="H8" i="7"/>
  <c r="J8" i="7" s="1"/>
  <c r="J51" i="1" s="1"/>
  <c r="K8" i="7"/>
  <c r="K51" i="1" s="1"/>
  <c r="G7" i="7"/>
  <c r="L7" i="7"/>
  <c r="L9" i="1" s="1"/>
  <c r="K3" i="7"/>
  <c r="K5" i="1" s="1"/>
  <c r="P32" i="10"/>
  <c r="M6" i="9"/>
  <c r="J6" i="9"/>
  <c r="J8" i="10"/>
  <c r="J9" i="10" s="1"/>
  <c r="K36" i="7"/>
  <c r="K46" i="1" s="1"/>
  <c r="K34" i="7"/>
  <c r="K40" i="1" s="1"/>
  <c r="H32" i="7"/>
  <c r="J32" i="7" s="1"/>
  <c r="J36" i="1" s="1"/>
  <c r="K32" i="7"/>
  <c r="K36" i="1" s="1"/>
  <c r="G31" i="7"/>
  <c r="L31" i="7"/>
  <c r="L35" i="1" s="1"/>
  <c r="H24" i="7"/>
  <c r="J24" i="7" s="1"/>
  <c r="J2" i="1" s="1"/>
  <c r="K24" i="7"/>
  <c r="K2" i="1" s="1"/>
  <c r="G23" i="7"/>
  <c r="H23" i="7" s="1"/>
  <c r="J23" i="7" s="1"/>
  <c r="J25" i="1" s="1"/>
  <c r="L23" i="7"/>
  <c r="L25" i="1" s="1"/>
  <c r="H16" i="7"/>
  <c r="J16" i="7" s="1"/>
  <c r="J3" i="1" s="1"/>
  <c r="K16" i="7"/>
  <c r="K3" i="1" s="1"/>
  <c r="G15" i="7"/>
  <c r="L15" i="7"/>
  <c r="L6" i="1" s="1"/>
  <c r="H6" i="7"/>
  <c r="J6" i="7" s="1"/>
  <c r="J30" i="1" s="1"/>
  <c r="K6" i="7"/>
  <c r="K30" i="1" s="1"/>
  <c r="H43" i="7"/>
  <c r="J43" i="7" s="1"/>
  <c r="J27" i="1" s="1"/>
  <c r="K43" i="7"/>
  <c r="K27" i="1" s="1"/>
  <c r="O16" i="10"/>
  <c r="O17" i="10" s="1"/>
  <c r="I14" i="3"/>
  <c r="E4" i="9" s="1"/>
  <c r="H30" i="7"/>
  <c r="J30" i="7" s="1"/>
  <c r="J12" i="1" s="1"/>
  <c r="K30" i="7"/>
  <c r="K12" i="1" s="1"/>
  <c r="H14" i="7"/>
  <c r="J14" i="7" s="1"/>
  <c r="J4" i="1" s="1"/>
  <c r="K14" i="7"/>
  <c r="K4" i="1" s="1"/>
  <c r="H5" i="7"/>
  <c r="J5" i="7" s="1"/>
  <c r="J14" i="1" s="1"/>
  <c r="K5" i="7"/>
  <c r="K14" i="1" s="1"/>
  <c r="I42" i="6"/>
  <c r="Q10" i="9" s="1"/>
  <c r="S33" i="10"/>
  <c r="S41" i="10"/>
  <c r="J42" i="5"/>
  <c r="R8" i="9" s="1"/>
  <c r="K42" i="5"/>
  <c r="S8" i="9" s="1"/>
  <c r="H39" i="7"/>
  <c r="J39" i="7" s="1"/>
  <c r="J22" i="1" s="1"/>
  <c r="H44" i="7"/>
  <c r="J44" i="7" s="1"/>
  <c r="J17" i="1" s="1"/>
  <c r="G37" i="7"/>
  <c r="G29" i="7"/>
  <c r="G21" i="7"/>
  <c r="G13" i="7"/>
  <c r="H12" i="7"/>
  <c r="J12" i="7" s="1"/>
  <c r="J43" i="1" s="1"/>
  <c r="H3" i="7"/>
  <c r="J3" i="7" s="1"/>
  <c r="J5" i="1" s="1"/>
  <c r="L45" i="7"/>
  <c r="L31" i="1" s="1"/>
  <c r="L44" i="7"/>
  <c r="L17" i="1" s="1"/>
  <c r="G46" i="7"/>
  <c r="G48" i="7"/>
  <c r="H48" i="7" s="1"/>
  <c r="J48" i="7" s="1"/>
  <c r="J38" i="1" s="1"/>
  <c r="G38" i="7"/>
  <c r="H38" i="7" s="1"/>
  <c r="J38" i="7" s="1"/>
  <c r="J42" i="1" s="1"/>
  <c r="K45" i="7"/>
  <c r="K31" i="1" s="1"/>
  <c r="K44" i="7"/>
  <c r="K17" i="1" s="1"/>
  <c r="K47" i="7"/>
  <c r="K50" i="1" s="1"/>
  <c r="G35" i="7"/>
  <c r="K35" i="7" s="1"/>
  <c r="K41" i="1" s="1"/>
  <c r="G27" i="7"/>
  <c r="K27" i="7" s="1"/>
  <c r="K10" i="1" s="1"/>
  <c r="G19" i="7"/>
  <c r="K19" i="7" s="1"/>
  <c r="K18" i="1" s="1"/>
  <c r="G11" i="7"/>
  <c r="K11" i="7" s="1"/>
  <c r="K23" i="1" s="1"/>
  <c r="G33" i="7"/>
  <c r="H33" i="7" s="1"/>
  <c r="J33" i="7" s="1"/>
  <c r="J20" i="1" s="1"/>
  <c r="G25" i="7"/>
  <c r="H25" i="7" s="1"/>
  <c r="J25" i="7" s="1"/>
  <c r="J28" i="1" s="1"/>
  <c r="G17" i="7"/>
  <c r="H17" i="7" s="1"/>
  <c r="J17" i="7" s="1"/>
  <c r="J19" i="1" s="1"/>
  <c r="G9" i="7"/>
  <c r="H9" i="7" s="1"/>
  <c r="J9" i="7" s="1"/>
  <c r="J52" i="1" s="1"/>
  <c r="G43" i="10" l="1"/>
  <c r="G44" i="10" s="1"/>
  <c r="B12" i="9"/>
  <c r="O12" i="9"/>
  <c r="O14" i="9" s="1"/>
  <c r="G41" i="8" s="1"/>
  <c r="H6" i="9"/>
  <c r="H12" i="9" s="1"/>
  <c r="F12" i="9"/>
  <c r="F14" i="9" s="1"/>
  <c r="G46" i="8" s="1"/>
  <c r="N12" i="9"/>
  <c r="H18" i="7"/>
  <c r="J18" i="7" s="1"/>
  <c r="J11" i="1" s="1"/>
  <c r="J12" i="9"/>
  <c r="J14" i="9" s="1"/>
  <c r="H42" i="8" s="1"/>
  <c r="M12" i="9"/>
  <c r="M14" i="9" s="1"/>
  <c r="H44" i="8" s="1"/>
  <c r="J43" i="10"/>
  <c r="J44" i="10" s="1"/>
  <c r="R43" i="10"/>
  <c r="I33" i="10"/>
  <c r="N9" i="10"/>
  <c r="Q12" i="9"/>
  <c r="O9" i="10"/>
  <c r="K12" i="9"/>
  <c r="S43" i="10"/>
  <c r="S44" i="10" s="1"/>
  <c r="L9" i="10"/>
  <c r="L43" i="10" s="1"/>
  <c r="L44" i="10" s="1"/>
  <c r="H9" i="10"/>
  <c r="E12" i="9"/>
  <c r="C12" i="9"/>
  <c r="C14" i="9" s="1"/>
  <c r="G43" i="8" s="1"/>
  <c r="B9" i="10"/>
  <c r="B43" i="10" s="1"/>
  <c r="C9" i="10"/>
  <c r="K22" i="7"/>
  <c r="K33" i="1" s="1"/>
  <c r="C33" i="10"/>
  <c r="D33" i="10"/>
  <c r="D43" i="10" s="1"/>
  <c r="D44" i="10" s="1"/>
  <c r="H25" i="10"/>
  <c r="N25" i="10"/>
  <c r="O25" i="10"/>
  <c r="R12" i="9"/>
  <c r="N17" i="10"/>
  <c r="H19" i="7"/>
  <c r="J19" i="7" s="1"/>
  <c r="J18" i="1" s="1"/>
  <c r="H17" i="10"/>
  <c r="K9" i="7"/>
  <c r="K52" i="1" s="1"/>
  <c r="K25" i="7"/>
  <c r="K28" i="1" s="1"/>
  <c r="S12" i="9"/>
  <c r="S14" i="9" s="1"/>
  <c r="H45" i="8" s="1"/>
  <c r="H35" i="7"/>
  <c r="J35" i="7" s="1"/>
  <c r="J41" i="1" s="1"/>
  <c r="H7" i="7"/>
  <c r="J7" i="7" s="1"/>
  <c r="J9" i="1" s="1"/>
  <c r="K7" i="7"/>
  <c r="K9" i="1" s="1"/>
  <c r="F9" i="10"/>
  <c r="F43" i="10" s="1"/>
  <c r="F44" i="10" s="1"/>
  <c r="E9" i="10"/>
  <c r="E43" i="10" s="1"/>
  <c r="K46" i="7"/>
  <c r="K24" i="1" s="1"/>
  <c r="H46" i="7"/>
  <c r="J46" i="7" s="1"/>
  <c r="J24" i="1" s="1"/>
  <c r="K37" i="7"/>
  <c r="K32" i="1" s="1"/>
  <c r="H37" i="7"/>
  <c r="J37" i="7" s="1"/>
  <c r="J32" i="1" s="1"/>
  <c r="K48" i="7"/>
  <c r="K38" i="1" s="1"/>
  <c r="H11" i="7"/>
  <c r="J11" i="7" s="1"/>
  <c r="J23" i="1" s="1"/>
  <c r="L6" i="9"/>
  <c r="L12" i="9" s="1"/>
  <c r="I6" i="9"/>
  <c r="I12" i="9" s="1"/>
  <c r="I9" i="10"/>
  <c r="K21" i="7"/>
  <c r="K26" i="1" s="1"/>
  <c r="H21" i="7"/>
  <c r="J21" i="7" s="1"/>
  <c r="J26" i="1" s="1"/>
  <c r="H15" i="7"/>
  <c r="J15" i="7" s="1"/>
  <c r="J6" i="1" s="1"/>
  <c r="K15" i="7"/>
  <c r="K6" i="1" s="1"/>
  <c r="H31" i="7"/>
  <c r="J31" i="7" s="1"/>
  <c r="J35" i="1" s="1"/>
  <c r="K31" i="7"/>
  <c r="K35" i="1" s="1"/>
  <c r="H40" i="7"/>
  <c r="J40" i="7" s="1"/>
  <c r="J21" i="1" s="1"/>
  <c r="K40" i="7"/>
  <c r="K21" i="1" s="1"/>
  <c r="K38" i="7"/>
  <c r="K42" i="1" s="1"/>
  <c r="K17" i="7"/>
  <c r="K19" i="1" s="1"/>
  <c r="Q9" i="10"/>
  <c r="Q43" i="10" s="1"/>
  <c r="K33" i="7"/>
  <c r="K20" i="1" s="1"/>
  <c r="K23" i="7"/>
  <c r="K25" i="1" s="1"/>
  <c r="P33" i="10"/>
  <c r="P43" i="10" s="1"/>
  <c r="P44" i="10" s="1"/>
  <c r="O33" i="10"/>
  <c r="K13" i="7"/>
  <c r="K34" i="1" s="1"/>
  <c r="H13" i="7"/>
  <c r="J13" i="7" s="1"/>
  <c r="J34" i="1" s="1"/>
  <c r="H27" i="7"/>
  <c r="J27" i="7" s="1"/>
  <c r="J10" i="1" s="1"/>
  <c r="K9" i="10"/>
  <c r="K43" i="10" s="1"/>
  <c r="K29" i="7"/>
  <c r="K15" i="1" s="1"/>
  <c r="H29" i="7"/>
  <c r="J29" i="7" s="1"/>
  <c r="J15" i="1" s="1"/>
  <c r="I43" i="10" l="1"/>
  <c r="I44" i="10" s="1"/>
  <c r="N14" i="9"/>
  <c r="F41" i="8" s="1"/>
  <c r="N43" i="10"/>
  <c r="E14" i="9"/>
  <c r="F46" i="8" s="1"/>
  <c r="I14" i="9"/>
  <c r="G42" i="8" s="1"/>
  <c r="L14" i="9"/>
  <c r="G44" i="8" s="1"/>
  <c r="Q44" i="10"/>
  <c r="Q14" i="9"/>
  <c r="F45" i="8" s="1"/>
  <c r="R44" i="10"/>
  <c r="R14" i="9"/>
  <c r="G45" i="8" s="1"/>
  <c r="K44" i="10"/>
  <c r="H43" i="10"/>
  <c r="E44" i="10"/>
  <c r="B14" i="9"/>
  <c r="F43" i="8" s="1"/>
  <c r="C43" i="10"/>
  <c r="C44" i="10" s="1"/>
  <c r="H14" i="9"/>
  <c r="F42" i="8" s="1"/>
  <c r="O43" i="10"/>
  <c r="K14" i="9"/>
  <c r="F44" i="8" s="1"/>
  <c r="H44" i="10" l="1"/>
  <c r="N44" i="10"/>
  <c r="B44" i="10"/>
  <c r="O44" i="10"/>
</calcChain>
</file>

<file path=xl/sharedStrings.xml><?xml version="1.0" encoding="utf-8"?>
<sst xmlns="http://schemas.openxmlformats.org/spreadsheetml/2006/main" count="674" uniqueCount="100">
  <si>
    <t>Name</t>
  </si>
  <si>
    <t>SB</t>
  </si>
  <si>
    <t>Clanfield</t>
  </si>
  <si>
    <t>Radcot</t>
  </si>
  <si>
    <t>Team</t>
  </si>
  <si>
    <t>Points</t>
  </si>
  <si>
    <t>Isis A</t>
  </si>
  <si>
    <t>Weight lb</t>
  </si>
  <si>
    <t>Weight oz</t>
  </si>
  <si>
    <t>Weight dr</t>
  </si>
  <si>
    <t>Isis B</t>
  </si>
  <si>
    <t>Pewsey</t>
  </si>
  <si>
    <t>Total</t>
  </si>
  <si>
    <t>Weight Dr</t>
  </si>
  <si>
    <t>oz</t>
  </si>
  <si>
    <t>lb</t>
  </si>
  <si>
    <t>A</t>
  </si>
  <si>
    <t>B</t>
  </si>
  <si>
    <t>C</t>
  </si>
  <si>
    <t>D</t>
  </si>
  <si>
    <t>E</t>
  </si>
  <si>
    <t>F</t>
  </si>
  <si>
    <t>Match 1</t>
  </si>
  <si>
    <t>Match 2</t>
  </si>
  <si>
    <t>Match 3</t>
  </si>
  <si>
    <t>Match 4</t>
  </si>
  <si>
    <t>Match 5</t>
  </si>
  <si>
    <t>W Tapper</t>
  </si>
  <si>
    <t>Match1</t>
  </si>
  <si>
    <t>TOTAL</t>
  </si>
  <si>
    <t>WEIGHT</t>
  </si>
  <si>
    <t>4 Match Total</t>
  </si>
  <si>
    <t>Match 5 Weight lb</t>
  </si>
  <si>
    <t>Final Weight lb</t>
  </si>
  <si>
    <t>Pewsey A</t>
  </si>
  <si>
    <t>Pewsey B</t>
  </si>
  <si>
    <t>Lechlade</t>
  </si>
  <si>
    <t>PewseyB</t>
  </si>
  <si>
    <t>S Dean</t>
  </si>
  <si>
    <t>B French</t>
  </si>
  <si>
    <t>Turners</t>
  </si>
  <si>
    <t>Pewsey 1</t>
  </si>
  <si>
    <t>Pewsey 2</t>
  </si>
  <si>
    <t>Lechlade/Clanfield</t>
  </si>
  <si>
    <t>Paul Rice</t>
  </si>
  <si>
    <t>Paul Giddings</t>
  </si>
  <si>
    <t>Peter Gilbert</t>
  </si>
  <si>
    <t>Bryan Jackson</t>
  </si>
  <si>
    <t>Jamie Bowden</t>
  </si>
  <si>
    <t>John Williams</t>
  </si>
  <si>
    <t>C Nicholson</t>
  </si>
  <si>
    <t>John Martin</t>
  </si>
  <si>
    <t>F Humphreys</t>
  </si>
  <si>
    <t>John Swann</t>
  </si>
  <si>
    <t>G Didcot</t>
  </si>
  <si>
    <t>Chris Bowen</t>
  </si>
  <si>
    <t>Brian Ballard</t>
  </si>
  <si>
    <t>Eammon Byrne</t>
  </si>
  <si>
    <t>B Curtis</t>
  </si>
  <si>
    <t>Alister Foreshen</t>
  </si>
  <si>
    <t>Darren Edgell</t>
  </si>
  <si>
    <t>Wayne Stanton</t>
  </si>
  <si>
    <t>Lee Pollard</t>
  </si>
  <si>
    <t>K Taylor</t>
  </si>
  <si>
    <t>Kevin Chubb</t>
  </si>
  <si>
    <t>Ian Spanswick</t>
  </si>
  <si>
    <t>Derek Hillier</t>
  </si>
  <si>
    <t>Mike Marsden</t>
  </si>
  <si>
    <t>Gary Williams</t>
  </si>
  <si>
    <t>Dave Johnson</t>
  </si>
  <si>
    <t>Chris Rushton</t>
  </si>
  <si>
    <t>Alan Brown</t>
  </si>
  <si>
    <t>Leo Pocock</t>
  </si>
  <si>
    <t>Mike Rozier</t>
  </si>
  <si>
    <t>Kim Read</t>
  </si>
  <si>
    <t>Jock Waterstone</t>
  </si>
  <si>
    <t>Neil Pegram</t>
  </si>
  <si>
    <t>John Wright</t>
  </si>
  <si>
    <t>Alister Foreshaw</t>
  </si>
  <si>
    <t>M Harris</t>
  </si>
  <si>
    <t>Steve Bull</t>
  </si>
  <si>
    <t>Tony Leach</t>
  </si>
  <si>
    <t>Clanfield/Lechlade</t>
  </si>
  <si>
    <t>PewseyA</t>
  </si>
  <si>
    <t>drm</t>
  </si>
  <si>
    <t>Weight Er</t>
  </si>
  <si>
    <t>Paul Giddens</t>
  </si>
  <si>
    <t>Earren Edgell</t>
  </si>
  <si>
    <t>Simon Burden</t>
  </si>
  <si>
    <t>Trevor Bradley</t>
  </si>
  <si>
    <t>Doug Foreshaw</t>
  </si>
  <si>
    <t>Nigel Russell</t>
  </si>
  <si>
    <t>Rob Waterstone</t>
  </si>
  <si>
    <t>Simon Irwin</t>
  </si>
  <si>
    <t>Steve Hiscock</t>
  </si>
  <si>
    <t>Bob Garrett</t>
  </si>
  <si>
    <t>Arthur Cook</t>
  </si>
  <si>
    <t>Steve Heath</t>
  </si>
  <si>
    <t>James Carty</t>
  </si>
  <si>
    <t>B Shuttler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</si>
</sst>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0"/>
      <name val="Arial"/>
    </font>
    <font>
      <sz val="8"/>
      <name val="Arial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4"/>
      <name val="Arial"/>
    </font>
    <font>
      <sz val="18"/>
      <name val="Arial"/>
    </font>
    <font>
      <sz val="10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4.9989318521683403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/>
    <xf numFmtId="0" fontId="0" fillId="2" borderId="2" xfId="0" applyFill="1" applyBorder="1"/>
    <xf numFmtId="0" fontId="0" fillId="2" borderId="2" xfId="0" applyFill="1" applyBorder="1" applyAlignment="1">
      <alignment horizontal="center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4" borderId="2" xfId="0" applyFill="1" applyBorder="1"/>
    <xf numFmtId="0" fontId="0" fillId="4" borderId="2" xfId="0" applyFill="1" applyBorder="1" applyAlignment="1">
      <alignment horizontal="center"/>
    </xf>
    <xf numFmtId="0" fontId="0" fillId="5" borderId="2" xfId="0" applyFill="1" applyBorder="1"/>
    <xf numFmtId="0" fontId="0" fillId="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6" borderId="2" xfId="0" applyFill="1" applyBorder="1"/>
    <xf numFmtId="0" fontId="0" fillId="6" borderId="2" xfId="0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0" xfId="0" applyFill="1" applyBorder="1"/>
    <xf numFmtId="0" fontId="5" fillId="0" borderId="0" xfId="0" applyFont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wrapText="1"/>
    </xf>
    <xf numFmtId="0" fontId="1" fillId="0" borderId="0" xfId="0" applyFont="1" applyFill="1"/>
    <xf numFmtId="0" fontId="0" fillId="0" borderId="0" xfId="0" applyFill="1"/>
    <xf numFmtId="0" fontId="0" fillId="7" borderId="0" xfId="0" applyFill="1" applyAlignment="1">
      <alignment horizontal="center"/>
    </xf>
    <xf numFmtId="0" fontId="0" fillId="7" borderId="2" xfId="0" applyFill="1" applyBorder="1" applyAlignment="1">
      <alignment horizontal="center"/>
    </xf>
    <xf numFmtId="0" fontId="0" fillId="0" borderId="1" xfId="0" applyFill="1" applyBorder="1"/>
    <xf numFmtId="0" fontId="0" fillId="0" borderId="12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/>
    <xf numFmtId="0" fontId="0" fillId="9" borderId="2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0" fillId="8" borderId="2" xfId="0" applyFill="1" applyBorder="1" applyAlignment="1">
      <alignment horizontal="center"/>
    </xf>
    <xf numFmtId="0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center"/>
    </xf>
    <xf numFmtId="0" fontId="0" fillId="8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workbookViewId="0">
      <selection activeCell="E6" sqref="E6"/>
    </sheetView>
  </sheetViews>
  <sheetFormatPr defaultRowHeight="12.75" x14ac:dyDescent="0.2"/>
  <cols>
    <col min="1" max="1" width="20.7109375" customWidth="1"/>
    <col min="2" max="2" width="21.85546875" customWidth="1"/>
    <col min="3" max="3" width="21.28515625" style="1" customWidth="1"/>
    <col min="4" max="4" width="13.140625" customWidth="1"/>
    <col min="5" max="5" width="11.5703125" customWidth="1"/>
    <col min="6" max="14" width="9.5703125" customWidth="1"/>
  </cols>
  <sheetData>
    <row r="1" spans="1:14" ht="78.75" customHeight="1" thickBot="1" x14ac:dyDescent="0.4">
      <c r="A1" s="36" t="s">
        <v>0</v>
      </c>
      <c r="B1" s="36" t="s">
        <v>4</v>
      </c>
      <c r="C1" s="37" t="s">
        <v>31</v>
      </c>
      <c r="D1" s="37" t="s">
        <v>26</v>
      </c>
      <c r="E1" s="37" t="s">
        <v>12</v>
      </c>
      <c r="F1" s="38" t="s">
        <v>7</v>
      </c>
      <c r="G1" s="38" t="s">
        <v>8</v>
      </c>
      <c r="H1" s="38" t="s">
        <v>13</v>
      </c>
      <c r="I1" s="38" t="s">
        <v>32</v>
      </c>
      <c r="J1" s="38" t="s">
        <v>8</v>
      </c>
      <c r="K1" s="38" t="s">
        <v>13</v>
      </c>
      <c r="L1" s="38" t="s">
        <v>33</v>
      </c>
      <c r="M1" s="38" t="s">
        <v>8</v>
      </c>
      <c r="N1" s="38" t="s">
        <v>13</v>
      </c>
    </row>
    <row r="2" spans="1:14" ht="24" thickBot="1" x14ac:dyDescent="0.4">
      <c r="A2" s="43" t="s">
        <v>62</v>
      </c>
      <c r="B2" s="43" t="s">
        <v>43</v>
      </c>
      <c r="C2" s="37">
        <v>19</v>
      </c>
      <c r="D2" s="37"/>
      <c r="E2" s="37"/>
      <c r="F2" s="37">
        <v>22</v>
      </c>
      <c r="G2" s="37">
        <v>0</v>
      </c>
      <c r="H2" s="37">
        <v>0</v>
      </c>
      <c r="I2" s="36"/>
      <c r="J2" s="36"/>
      <c r="K2" s="36"/>
      <c r="L2" s="36"/>
      <c r="M2" s="36"/>
      <c r="N2" s="36"/>
    </row>
    <row r="3" spans="1:14" ht="24" thickBot="1" x14ac:dyDescent="0.4">
      <c r="A3" s="43" t="s">
        <v>54</v>
      </c>
      <c r="B3" s="43" t="s">
        <v>3</v>
      </c>
      <c r="C3" s="37">
        <v>19</v>
      </c>
      <c r="D3" s="37"/>
      <c r="E3" s="37"/>
      <c r="F3" s="37">
        <v>19</v>
      </c>
      <c r="G3" s="37">
        <v>11</v>
      </c>
      <c r="H3" s="37">
        <v>0</v>
      </c>
      <c r="I3" s="36"/>
      <c r="J3" s="36"/>
      <c r="K3" s="36"/>
      <c r="L3" s="36"/>
      <c r="M3" s="36"/>
      <c r="N3" s="36"/>
    </row>
    <row r="4" spans="1:14" ht="24" thickBot="1" x14ac:dyDescent="0.4">
      <c r="A4" s="43" t="s">
        <v>39</v>
      </c>
      <c r="B4" s="43" t="s">
        <v>3</v>
      </c>
      <c r="C4" s="37">
        <v>18</v>
      </c>
      <c r="D4" s="37"/>
      <c r="E4" s="37"/>
      <c r="F4" s="37">
        <v>16</v>
      </c>
      <c r="G4" s="37">
        <v>12</v>
      </c>
      <c r="H4" s="37">
        <v>8</v>
      </c>
      <c r="I4" s="36"/>
      <c r="J4" s="36"/>
      <c r="K4" s="36"/>
      <c r="L4" s="36"/>
      <c r="M4" s="36"/>
      <c r="N4" s="36"/>
    </row>
    <row r="5" spans="1:14" ht="24" thickBot="1" x14ac:dyDescent="0.4">
      <c r="A5" s="43" t="s">
        <v>67</v>
      </c>
      <c r="B5" s="43" t="s">
        <v>41</v>
      </c>
      <c r="C5" s="37">
        <v>17</v>
      </c>
      <c r="D5" s="37"/>
      <c r="E5" s="37"/>
      <c r="F5" s="37">
        <v>13</v>
      </c>
      <c r="G5" s="37">
        <v>8</v>
      </c>
      <c r="H5" s="37">
        <v>8</v>
      </c>
      <c r="I5" s="36"/>
      <c r="J5" s="36"/>
      <c r="K5" s="36"/>
      <c r="L5" s="36"/>
      <c r="M5" s="36"/>
      <c r="N5" s="36"/>
    </row>
    <row r="6" spans="1:14" ht="24" thickBot="1" x14ac:dyDescent="0.4">
      <c r="A6" s="43" t="s">
        <v>53</v>
      </c>
      <c r="B6" s="43" t="s">
        <v>3</v>
      </c>
      <c r="C6" s="37">
        <v>17</v>
      </c>
      <c r="D6" s="37"/>
      <c r="E6" s="37"/>
      <c r="F6" s="37">
        <v>9</v>
      </c>
      <c r="G6" s="37">
        <v>15</v>
      </c>
      <c r="H6" s="37">
        <v>8</v>
      </c>
      <c r="I6" s="36"/>
      <c r="J6" s="36"/>
      <c r="K6" s="36"/>
      <c r="L6" s="36"/>
      <c r="M6" s="36"/>
      <c r="N6" s="36"/>
    </row>
    <row r="7" spans="1:14" ht="24" thickBot="1" x14ac:dyDescent="0.4">
      <c r="A7" s="43" t="s">
        <v>57</v>
      </c>
      <c r="B7" s="43" t="s">
        <v>3</v>
      </c>
      <c r="C7" s="37">
        <v>16</v>
      </c>
      <c r="D7" s="37"/>
      <c r="E7" s="37"/>
      <c r="F7" s="37">
        <v>23</v>
      </c>
      <c r="G7" s="37">
        <v>10</v>
      </c>
      <c r="H7" s="37">
        <v>0</v>
      </c>
      <c r="I7" s="36"/>
      <c r="J7" s="36"/>
      <c r="K7" s="36"/>
      <c r="L7" s="36"/>
      <c r="M7" s="36"/>
      <c r="N7" s="36"/>
    </row>
    <row r="8" spans="1:14" ht="24" thickBot="1" x14ac:dyDescent="0.4">
      <c r="A8" s="43" t="s">
        <v>64</v>
      </c>
      <c r="B8" s="43" t="s">
        <v>41</v>
      </c>
      <c r="C8" s="37">
        <v>16</v>
      </c>
      <c r="D8" s="37"/>
      <c r="E8" s="37"/>
      <c r="F8" s="37">
        <v>19</v>
      </c>
      <c r="G8" s="37">
        <v>5</v>
      </c>
      <c r="H8" s="37">
        <v>0</v>
      </c>
      <c r="I8" s="36"/>
      <c r="J8" s="36"/>
      <c r="K8" s="36"/>
      <c r="L8" s="36"/>
      <c r="M8" s="36"/>
      <c r="N8" s="36"/>
    </row>
    <row r="9" spans="1:14" ht="24" thickBot="1" x14ac:dyDescent="0.4">
      <c r="A9" s="43" t="s">
        <v>56</v>
      </c>
      <c r="B9" s="43" t="s">
        <v>3</v>
      </c>
      <c r="C9" s="37">
        <v>16</v>
      </c>
      <c r="D9" s="37"/>
      <c r="E9" s="37"/>
      <c r="F9" s="37">
        <v>17</v>
      </c>
      <c r="G9" s="37">
        <v>6</v>
      </c>
      <c r="H9" s="37">
        <v>0</v>
      </c>
      <c r="I9" s="36"/>
      <c r="J9" s="36"/>
      <c r="K9" s="36"/>
      <c r="L9" s="36"/>
      <c r="M9" s="36"/>
      <c r="N9" s="36"/>
    </row>
    <row r="10" spans="1:14" ht="24" thickBot="1" x14ac:dyDescent="0.4">
      <c r="A10" s="43" t="s">
        <v>46</v>
      </c>
      <c r="B10" s="43" t="s">
        <v>6</v>
      </c>
      <c r="C10" s="37">
        <v>16</v>
      </c>
      <c r="D10" s="37"/>
      <c r="E10" s="37"/>
      <c r="F10" s="37">
        <v>14</v>
      </c>
      <c r="G10" s="37">
        <v>9</v>
      </c>
      <c r="H10" s="37">
        <v>0</v>
      </c>
      <c r="I10" s="36"/>
      <c r="J10" s="36"/>
      <c r="K10" s="36"/>
      <c r="L10" s="36"/>
      <c r="M10" s="36"/>
      <c r="N10" s="36"/>
    </row>
    <row r="11" spans="1:14" ht="24" thickBot="1" x14ac:dyDescent="0.4">
      <c r="A11" s="43" t="s">
        <v>86</v>
      </c>
      <c r="B11" s="43" t="s">
        <v>6</v>
      </c>
      <c r="C11" s="37">
        <v>16</v>
      </c>
      <c r="D11" s="37"/>
      <c r="E11" s="37"/>
      <c r="F11" s="37">
        <v>11</v>
      </c>
      <c r="G11" s="37">
        <v>11</v>
      </c>
      <c r="H11" s="37">
        <v>8</v>
      </c>
      <c r="I11" s="36"/>
      <c r="J11" s="36"/>
      <c r="K11" s="36"/>
      <c r="L11" s="36"/>
      <c r="M11" s="36"/>
      <c r="N11" s="36"/>
    </row>
    <row r="12" spans="1:14" ht="24" thickBot="1" x14ac:dyDescent="0.4">
      <c r="A12" s="43" t="s">
        <v>68</v>
      </c>
      <c r="B12" s="43" t="s">
        <v>41</v>
      </c>
      <c r="C12" s="37">
        <v>15</v>
      </c>
      <c r="D12" s="37"/>
      <c r="E12" s="37"/>
      <c r="F12" s="37">
        <v>15</v>
      </c>
      <c r="G12" s="37">
        <v>4</v>
      </c>
      <c r="H12" s="37">
        <v>8</v>
      </c>
      <c r="I12" s="36"/>
      <c r="J12" s="36"/>
      <c r="K12" s="36"/>
      <c r="L12" s="36"/>
      <c r="M12" s="36"/>
      <c r="N12" s="36"/>
    </row>
    <row r="13" spans="1:14" ht="24" thickBot="1" x14ac:dyDescent="0.4">
      <c r="A13" s="43" t="s">
        <v>47</v>
      </c>
      <c r="B13" s="43" t="s">
        <v>6</v>
      </c>
      <c r="C13" s="37">
        <v>15</v>
      </c>
      <c r="D13" s="37"/>
      <c r="E13" s="37"/>
      <c r="F13" s="37">
        <v>14</v>
      </c>
      <c r="G13" s="37">
        <v>8</v>
      </c>
      <c r="H13" s="37">
        <v>0</v>
      </c>
      <c r="I13" s="36"/>
      <c r="J13" s="36"/>
      <c r="K13" s="36"/>
      <c r="L13" s="36"/>
      <c r="M13" s="36"/>
      <c r="N13" s="36"/>
    </row>
    <row r="14" spans="1:14" ht="24" thickBot="1" x14ac:dyDescent="0.4">
      <c r="A14" s="43" t="s">
        <v>44</v>
      </c>
      <c r="B14" s="43" t="s">
        <v>6</v>
      </c>
      <c r="C14" s="37">
        <v>15</v>
      </c>
      <c r="D14" s="37"/>
      <c r="E14" s="37"/>
      <c r="F14" s="37">
        <v>13</v>
      </c>
      <c r="G14" s="37">
        <v>15</v>
      </c>
      <c r="H14" s="37">
        <v>0</v>
      </c>
      <c r="I14" s="36"/>
      <c r="J14" s="36"/>
      <c r="K14" s="36"/>
      <c r="L14" s="36"/>
      <c r="M14" s="36"/>
      <c r="N14" s="36"/>
    </row>
    <row r="15" spans="1:14" ht="24" thickBot="1" x14ac:dyDescent="0.4">
      <c r="A15" s="43" t="s">
        <v>49</v>
      </c>
      <c r="B15" s="43" t="s">
        <v>6</v>
      </c>
      <c r="C15" s="37">
        <v>15</v>
      </c>
      <c r="D15" s="37"/>
      <c r="E15" s="37"/>
      <c r="F15" s="37">
        <v>13</v>
      </c>
      <c r="G15" s="37">
        <v>15</v>
      </c>
      <c r="H15" s="37">
        <v>8</v>
      </c>
      <c r="I15" s="36"/>
      <c r="J15" s="36"/>
      <c r="K15" s="36"/>
      <c r="L15" s="36"/>
      <c r="M15" s="36"/>
      <c r="N15" s="36"/>
    </row>
    <row r="16" spans="1:14" ht="24" thickBot="1" x14ac:dyDescent="0.4">
      <c r="A16" s="43" t="s">
        <v>65</v>
      </c>
      <c r="B16" s="43" t="s">
        <v>41</v>
      </c>
      <c r="C16" s="37">
        <v>15</v>
      </c>
      <c r="D16" s="37"/>
      <c r="E16" s="37"/>
      <c r="F16" s="36">
        <v>9</v>
      </c>
      <c r="G16" s="36">
        <v>2</v>
      </c>
      <c r="H16" s="36">
        <v>8</v>
      </c>
      <c r="I16" s="36"/>
      <c r="J16" s="36"/>
      <c r="K16" s="36"/>
      <c r="L16" s="36"/>
      <c r="M16" s="36"/>
      <c r="N16" s="36"/>
    </row>
    <row r="17" spans="1:14" ht="24" thickBot="1" x14ac:dyDescent="0.4">
      <c r="A17" s="43" t="s">
        <v>70</v>
      </c>
      <c r="B17" s="43" t="s">
        <v>41</v>
      </c>
      <c r="C17" s="37">
        <v>14</v>
      </c>
      <c r="D17" s="37"/>
      <c r="E17" s="37"/>
      <c r="F17" s="36">
        <v>18</v>
      </c>
      <c r="G17" s="36">
        <v>9</v>
      </c>
      <c r="H17" s="36">
        <v>8</v>
      </c>
      <c r="I17" s="36"/>
      <c r="J17" s="36"/>
      <c r="K17" s="36"/>
      <c r="L17" s="36"/>
      <c r="M17" s="36"/>
      <c r="N17" s="36"/>
    </row>
    <row r="18" spans="1:14" ht="24" thickBot="1" x14ac:dyDescent="0.4">
      <c r="A18" s="43" t="s">
        <v>73</v>
      </c>
      <c r="B18" s="43" t="s">
        <v>6</v>
      </c>
      <c r="C18" s="37">
        <v>14</v>
      </c>
      <c r="D18" s="37"/>
      <c r="E18" s="37"/>
      <c r="F18" s="36">
        <v>12</v>
      </c>
      <c r="G18" s="36">
        <v>15</v>
      </c>
      <c r="H18" s="36">
        <v>0</v>
      </c>
      <c r="I18" s="36"/>
      <c r="J18" s="36"/>
      <c r="K18" s="36"/>
      <c r="L18" s="36"/>
      <c r="M18" s="36"/>
      <c r="N18" s="36"/>
    </row>
    <row r="19" spans="1:14" ht="24" thickBot="1" x14ac:dyDescent="0.4">
      <c r="A19" s="43" t="s">
        <v>90</v>
      </c>
      <c r="B19" s="43" t="s">
        <v>43</v>
      </c>
      <c r="C19" s="37">
        <v>13</v>
      </c>
      <c r="D19" s="37"/>
      <c r="E19" s="37"/>
      <c r="F19" s="36">
        <v>12</v>
      </c>
      <c r="G19" s="36">
        <v>13</v>
      </c>
      <c r="H19" s="36">
        <v>0</v>
      </c>
      <c r="I19" s="36"/>
      <c r="J19" s="36"/>
      <c r="K19" s="36"/>
      <c r="L19" s="36"/>
      <c r="M19" s="36"/>
      <c r="N19" s="36"/>
    </row>
    <row r="20" spans="1:14" ht="24" thickBot="1" x14ac:dyDescent="0.4">
      <c r="A20" s="36"/>
      <c r="B20" s="36"/>
      <c r="C20" s="37"/>
      <c r="D20" s="37"/>
      <c r="E20" s="37"/>
      <c r="F20" s="36"/>
      <c r="G20" s="36"/>
      <c r="H20" s="36"/>
      <c r="I20" s="36"/>
      <c r="J20" s="36"/>
      <c r="K20" s="36"/>
      <c r="L20" s="36"/>
      <c r="M20" s="36"/>
      <c r="N20" s="36"/>
    </row>
    <row r="21" spans="1:14" ht="24" thickBot="1" x14ac:dyDescent="0.4">
      <c r="A21" s="36"/>
      <c r="B21" s="36"/>
      <c r="C21" s="37"/>
      <c r="D21" s="37"/>
      <c r="E21" s="37"/>
      <c r="F21" s="36"/>
      <c r="G21" s="36"/>
      <c r="H21" s="36"/>
      <c r="I21" s="36"/>
      <c r="J21" s="36"/>
      <c r="K21" s="36"/>
      <c r="L21" s="36"/>
      <c r="M21" s="36"/>
      <c r="N21" s="36"/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24" zoomScaleNormal="100" workbookViewId="0">
      <selection activeCell="H44" sqref="H44"/>
    </sheetView>
  </sheetViews>
  <sheetFormatPr defaultRowHeight="12.75" x14ac:dyDescent="0.2"/>
  <cols>
    <col min="1" max="1" width="18.7109375" style="39" customWidth="1"/>
    <col min="2" max="2" width="16.5703125" customWidth="1"/>
    <col min="3" max="3" width="9.140625" style="1"/>
    <col min="4" max="6" width="8.5703125" style="1" customWidth="1"/>
  </cols>
  <sheetData>
    <row r="1" spans="1:11" x14ac:dyDescent="0.2">
      <c r="A1" t="s">
        <v>0</v>
      </c>
      <c r="B1" t="s">
        <v>4</v>
      </c>
      <c r="C1" s="1" t="s">
        <v>5</v>
      </c>
      <c r="D1" s="1" t="s">
        <v>7</v>
      </c>
      <c r="E1" s="1" t="s">
        <v>8</v>
      </c>
      <c r="F1" s="1" t="s">
        <v>9</v>
      </c>
    </row>
    <row r="2" spans="1:11" x14ac:dyDescent="0.2">
      <c r="A2" s="40" t="s">
        <v>44</v>
      </c>
      <c r="B2" t="s">
        <v>6</v>
      </c>
      <c r="C2" s="45">
        <v>3</v>
      </c>
      <c r="D2" s="55">
        <v>0</v>
      </c>
      <c r="E2" s="27">
        <v>7</v>
      </c>
      <c r="F2" s="27">
        <v>0</v>
      </c>
      <c r="I2">
        <f>D5+D3+D4+D12+D7+D2</f>
        <v>7</v>
      </c>
      <c r="J2">
        <f t="shared" ref="J2:K2" si="0">E5+E3+E4+E12+E7+E2</f>
        <v>39</v>
      </c>
      <c r="K2">
        <f t="shared" si="0"/>
        <v>8</v>
      </c>
    </row>
    <row r="3" spans="1:11" x14ac:dyDescent="0.2">
      <c r="A3" s="40" t="s">
        <v>45</v>
      </c>
      <c r="B3" t="s">
        <v>6</v>
      </c>
      <c r="C3" s="17">
        <v>6</v>
      </c>
      <c r="D3" s="1">
        <v>3</v>
      </c>
      <c r="E3" s="1">
        <v>2</v>
      </c>
      <c r="F3" s="1">
        <v>0</v>
      </c>
    </row>
    <row r="4" spans="1:11" x14ac:dyDescent="0.2">
      <c r="A4" s="40" t="s">
        <v>46</v>
      </c>
      <c r="B4" t="s">
        <v>6</v>
      </c>
      <c r="C4" s="17">
        <v>2</v>
      </c>
      <c r="D4" s="1">
        <v>1</v>
      </c>
      <c r="E4" s="1">
        <v>12</v>
      </c>
      <c r="F4" s="1">
        <v>0</v>
      </c>
    </row>
    <row r="5" spans="1:11" x14ac:dyDescent="0.2">
      <c r="A5" s="40" t="s">
        <v>47</v>
      </c>
      <c r="B5" t="s">
        <v>6</v>
      </c>
      <c r="C5" s="17">
        <v>3</v>
      </c>
      <c r="D5" s="1">
        <v>1</v>
      </c>
      <c r="E5" s="1">
        <v>12</v>
      </c>
      <c r="F5" s="1">
        <v>8</v>
      </c>
    </row>
    <row r="6" spans="1:11" x14ac:dyDescent="0.2">
      <c r="A6" s="40" t="s">
        <v>48</v>
      </c>
      <c r="B6" t="s">
        <v>10</v>
      </c>
      <c r="C6" s="42"/>
      <c r="D6" s="41"/>
      <c r="E6" s="41"/>
      <c r="F6" s="41"/>
    </row>
    <row r="7" spans="1:11" x14ac:dyDescent="0.2">
      <c r="A7" s="40" t="s">
        <v>49</v>
      </c>
      <c r="B7" t="s">
        <v>6</v>
      </c>
      <c r="C7" s="17">
        <v>5</v>
      </c>
      <c r="D7" s="1">
        <v>2</v>
      </c>
      <c r="E7" s="1">
        <v>6</v>
      </c>
      <c r="F7" s="1">
        <v>0</v>
      </c>
      <c r="I7" s="20">
        <f>I2+TRUNC(J2/16)</f>
        <v>9</v>
      </c>
      <c r="J7" s="20">
        <f>J2-(TRUNC(J2/16)*16)+TRUNC(K2/16)</f>
        <v>7</v>
      </c>
      <c r="K7" s="20">
        <f>K2-(TRUNC(K2/16)*16)</f>
        <v>8</v>
      </c>
    </row>
    <row r="8" spans="1:11" x14ac:dyDescent="0.2">
      <c r="A8" s="40" t="s">
        <v>50</v>
      </c>
      <c r="B8" t="s">
        <v>10</v>
      </c>
      <c r="C8" s="42"/>
      <c r="D8" s="41"/>
      <c r="E8" s="41"/>
      <c r="F8" s="41"/>
    </row>
    <row r="9" spans="1:11" x14ac:dyDescent="0.2">
      <c r="A9" s="40" t="s">
        <v>51</v>
      </c>
      <c r="B9" t="s">
        <v>10</v>
      </c>
      <c r="C9" s="17"/>
      <c r="I9">
        <f>D12+D39+D42+D45+D50+D48</f>
        <v>5</v>
      </c>
      <c r="J9">
        <f t="shared" ref="J9:K9" si="1">E12+E39+E42+E45+E50+E48</f>
        <v>47</v>
      </c>
      <c r="K9">
        <f t="shared" si="1"/>
        <v>8</v>
      </c>
    </row>
    <row r="10" spans="1:11" x14ac:dyDescent="0.2">
      <c r="A10" s="40" t="s">
        <v>52</v>
      </c>
      <c r="B10" t="s">
        <v>10</v>
      </c>
      <c r="C10" s="42"/>
      <c r="D10" s="41"/>
      <c r="E10" s="41"/>
      <c r="F10" s="41"/>
    </row>
    <row r="11" spans="1:11" x14ac:dyDescent="0.2">
      <c r="A11" s="40" t="s">
        <v>73</v>
      </c>
      <c r="B11" t="s">
        <v>6</v>
      </c>
      <c r="C11" s="45">
        <v>0</v>
      </c>
      <c r="D11" s="27">
        <v>0</v>
      </c>
      <c r="E11" s="27">
        <v>8</v>
      </c>
      <c r="F11" s="27">
        <v>0</v>
      </c>
    </row>
    <row r="12" spans="1:11" x14ac:dyDescent="0.2">
      <c r="A12" s="40" t="s">
        <v>74</v>
      </c>
      <c r="B12" t="s">
        <v>10</v>
      </c>
      <c r="C12" s="17">
        <v>0</v>
      </c>
      <c r="D12" s="1">
        <v>0</v>
      </c>
      <c r="E12" s="1">
        <v>0</v>
      </c>
      <c r="F12" s="1">
        <v>0</v>
      </c>
    </row>
    <row r="13" spans="1:11" x14ac:dyDescent="0.2">
      <c r="A13" s="40" t="s">
        <v>92</v>
      </c>
      <c r="B13" t="s">
        <v>10</v>
      </c>
      <c r="C13" s="54"/>
      <c r="D13" s="46"/>
      <c r="E13" s="46"/>
      <c r="F13" s="46"/>
    </row>
    <row r="14" spans="1:11" x14ac:dyDescent="0.2">
      <c r="A14" s="40" t="s">
        <v>53</v>
      </c>
      <c r="B14" t="s">
        <v>3</v>
      </c>
      <c r="C14" s="45">
        <v>6</v>
      </c>
      <c r="D14" s="27">
        <v>4</v>
      </c>
      <c r="E14" s="27">
        <v>1</v>
      </c>
      <c r="F14" s="27">
        <v>0</v>
      </c>
      <c r="I14" s="20">
        <f>I9+TRUNC(J9/16)</f>
        <v>7</v>
      </c>
      <c r="J14" s="20">
        <f>J9-(TRUNC(J9/16)*16)+TRUNC(K9/16)</f>
        <v>15</v>
      </c>
      <c r="K14" s="20">
        <f>K9-(TRUNC(K9/16)*16)</f>
        <v>8</v>
      </c>
    </row>
    <row r="15" spans="1:11" x14ac:dyDescent="0.2">
      <c r="A15" s="40" t="s">
        <v>54</v>
      </c>
      <c r="B15" t="s">
        <v>3</v>
      </c>
      <c r="C15" s="45">
        <v>2</v>
      </c>
      <c r="D15" s="27">
        <v>1</v>
      </c>
      <c r="E15" s="27">
        <v>4</v>
      </c>
      <c r="F15" s="27">
        <v>0</v>
      </c>
    </row>
    <row r="16" spans="1:11" x14ac:dyDescent="0.2">
      <c r="A16" s="40" t="s">
        <v>39</v>
      </c>
      <c r="B16" t="s">
        <v>3</v>
      </c>
      <c r="C16" s="45">
        <v>5</v>
      </c>
      <c r="D16" s="27">
        <v>2</v>
      </c>
      <c r="E16" s="27">
        <v>8</v>
      </c>
      <c r="F16" s="27">
        <v>0</v>
      </c>
      <c r="I16">
        <f>D18+D15+D16+D17+D14+D19</f>
        <v>10</v>
      </c>
      <c r="J16">
        <f t="shared" ref="J16:K16" si="2">E18+E15+E16+E17+E14+E19</f>
        <v>35</v>
      </c>
      <c r="K16">
        <f t="shared" si="2"/>
        <v>24</v>
      </c>
    </row>
    <row r="17" spans="1:11" x14ac:dyDescent="0.2">
      <c r="A17" s="40" t="s">
        <v>55</v>
      </c>
      <c r="B17" t="s">
        <v>3</v>
      </c>
      <c r="C17" s="45">
        <v>6</v>
      </c>
      <c r="D17" s="27">
        <v>1</v>
      </c>
      <c r="E17" s="27">
        <v>6</v>
      </c>
      <c r="F17" s="27">
        <v>8</v>
      </c>
      <c r="G17" s="1"/>
    </row>
    <row r="18" spans="1:11" x14ac:dyDescent="0.2">
      <c r="A18" s="40" t="s">
        <v>56</v>
      </c>
      <c r="B18" t="s">
        <v>3</v>
      </c>
      <c r="C18" s="45">
        <v>3</v>
      </c>
      <c r="D18" s="27">
        <v>1</v>
      </c>
      <c r="E18" s="27">
        <v>12</v>
      </c>
      <c r="F18" s="27">
        <v>8</v>
      </c>
    </row>
    <row r="19" spans="1:11" x14ac:dyDescent="0.2">
      <c r="A19" s="40" t="s">
        <v>57</v>
      </c>
      <c r="B19" t="s">
        <v>3</v>
      </c>
      <c r="C19" s="45">
        <v>1</v>
      </c>
      <c r="D19" s="27">
        <v>1</v>
      </c>
      <c r="E19" s="27">
        <v>4</v>
      </c>
      <c r="F19" s="27">
        <v>8</v>
      </c>
    </row>
    <row r="20" spans="1:11" x14ac:dyDescent="0.2">
      <c r="A20" s="40" t="s">
        <v>58</v>
      </c>
      <c r="B20" t="s">
        <v>43</v>
      </c>
      <c r="C20" s="45">
        <v>6</v>
      </c>
      <c r="D20" s="27">
        <v>2</v>
      </c>
      <c r="E20" s="27">
        <v>2</v>
      </c>
      <c r="F20" s="27">
        <v>0</v>
      </c>
    </row>
    <row r="21" spans="1:11" x14ac:dyDescent="0.2">
      <c r="A21" s="40" t="s">
        <v>78</v>
      </c>
      <c r="B21" t="s">
        <v>43</v>
      </c>
      <c r="C21" s="45">
        <v>1</v>
      </c>
      <c r="D21" s="27">
        <v>0</v>
      </c>
      <c r="E21" s="27">
        <v>12</v>
      </c>
      <c r="F21" s="27">
        <v>0</v>
      </c>
      <c r="I21" s="20">
        <f>I16+TRUNC(J16/16)</f>
        <v>12</v>
      </c>
      <c r="J21" s="20">
        <f>J16-(TRUNC(J16/16)*16)+TRUNC(K16/16)</f>
        <v>4</v>
      </c>
      <c r="K21" s="20">
        <f>K16-(TRUNC(K16/16)*16)</f>
        <v>8</v>
      </c>
    </row>
    <row r="22" spans="1:11" x14ac:dyDescent="0.2">
      <c r="A22" s="40" t="s">
        <v>60</v>
      </c>
      <c r="B22" t="s">
        <v>43</v>
      </c>
      <c r="C22" s="54"/>
      <c r="D22" s="46"/>
      <c r="E22" s="46"/>
      <c r="F22" s="46"/>
    </row>
    <row r="23" spans="1:11" x14ac:dyDescent="0.2">
      <c r="A23" s="40" t="s">
        <v>61</v>
      </c>
      <c r="B23" t="s">
        <v>43</v>
      </c>
      <c r="C23" s="45">
        <v>3</v>
      </c>
      <c r="D23" s="27">
        <v>1</v>
      </c>
      <c r="E23" s="27">
        <v>4</v>
      </c>
      <c r="F23" s="27">
        <v>0</v>
      </c>
      <c r="I23">
        <f>D21+D20+D23+D24+D44+D43</f>
        <v>7</v>
      </c>
      <c r="J23">
        <f t="shared" ref="J23:K23" si="3">E21+E20+E23+E24+E44+E43</f>
        <v>40</v>
      </c>
      <c r="K23">
        <f t="shared" si="3"/>
        <v>0</v>
      </c>
    </row>
    <row r="24" spans="1:11" x14ac:dyDescent="0.2">
      <c r="A24" s="40" t="s">
        <v>62</v>
      </c>
      <c r="B24" t="s">
        <v>43</v>
      </c>
      <c r="C24" s="45">
        <v>5</v>
      </c>
      <c r="D24" s="27">
        <v>2</v>
      </c>
      <c r="E24" s="27">
        <v>15</v>
      </c>
      <c r="F24" s="27">
        <v>0</v>
      </c>
    </row>
    <row r="25" spans="1:11" x14ac:dyDescent="0.2">
      <c r="A25" s="40" t="s">
        <v>63</v>
      </c>
      <c r="B25" t="s">
        <v>43</v>
      </c>
      <c r="C25" s="54"/>
      <c r="D25" s="46"/>
      <c r="E25" s="46"/>
      <c r="F25" s="46"/>
    </row>
    <row r="26" spans="1:11" x14ac:dyDescent="0.2">
      <c r="A26" s="40" t="s">
        <v>64</v>
      </c>
      <c r="B26" t="s">
        <v>41</v>
      </c>
      <c r="C26" s="45">
        <v>4</v>
      </c>
      <c r="D26" s="27">
        <v>2</v>
      </c>
      <c r="E26" s="27">
        <v>5</v>
      </c>
      <c r="F26" s="27">
        <v>8</v>
      </c>
    </row>
    <row r="27" spans="1:11" x14ac:dyDescent="0.2">
      <c r="A27" s="40" t="s">
        <v>65</v>
      </c>
      <c r="B27" t="s">
        <v>41</v>
      </c>
      <c r="C27" s="45">
        <v>5</v>
      </c>
      <c r="D27" s="27">
        <v>2</v>
      </c>
      <c r="E27" s="27">
        <v>6</v>
      </c>
      <c r="F27" s="27">
        <v>0</v>
      </c>
    </row>
    <row r="28" spans="1:11" x14ac:dyDescent="0.2">
      <c r="A28" s="40" t="s">
        <v>67</v>
      </c>
      <c r="B28" t="s">
        <v>41</v>
      </c>
      <c r="C28" s="45">
        <v>4</v>
      </c>
      <c r="D28" s="27">
        <v>2</v>
      </c>
      <c r="E28" s="27">
        <v>8</v>
      </c>
      <c r="F28" s="27">
        <v>8</v>
      </c>
      <c r="I28" s="20">
        <f>I23+TRUNC(J23/16)</f>
        <v>9</v>
      </c>
      <c r="J28" s="20">
        <f>J23-(TRUNC(J23/16)*16)+TRUNC(K23/16)</f>
        <v>8</v>
      </c>
      <c r="K28" s="20">
        <f>K23-(TRUNC(K23/16)*16)</f>
        <v>0</v>
      </c>
    </row>
    <row r="29" spans="1:11" x14ac:dyDescent="0.2">
      <c r="A29" s="40" t="s">
        <v>68</v>
      </c>
      <c r="B29" t="s">
        <v>41</v>
      </c>
      <c r="C29" s="45">
        <v>3</v>
      </c>
      <c r="D29" s="27">
        <v>0</v>
      </c>
      <c r="E29" s="27">
        <v>7</v>
      </c>
      <c r="F29" s="27">
        <v>0</v>
      </c>
    </row>
    <row r="30" spans="1:11" x14ac:dyDescent="0.2">
      <c r="A30" s="40" t="s">
        <v>70</v>
      </c>
      <c r="B30" t="s">
        <v>41</v>
      </c>
      <c r="C30" s="45">
        <v>4</v>
      </c>
      <c r="D30" s="27">
        <v>1</v>
      </c>
      <c r="E30" s="27">
        <v>6</v>
      </c>
      <c r="F30" s="27">
        <v>0</v>
      </c>
      <c r="I30">
        <f>D27+D28+D29+D30+D26+D51</f>
        <v>9</v>
      </c>
      <c r="J30">
        <f t="shared" ref="J30:K30" si="4">E27+E28+E29+E30+E26+E51</f>
        <v>33</v>
      </c>
      <c r="K30">
        <f t="shared" si="4"/>
        <v>16</v>
      </c>
    </row>
    <row r="31" spans="1:11" x14ac:dyDescent="0.2">
      <c r="A31" s="40" t="s">
        <v>72</v>
      </c>
      <c r="B31" t="s">
        <v>41</v>
      </c>
      <c r="C31" s="54"/>
      <c r="D31" s="46"/>
      <c r="E31" s="46"/>
      <c r="F31" s="46"/>
    </row>
    <row r="32" spans="1:11" x14ac:dyDescent="0.2">
      <c r="A32" s="40" t="s">
        <v>27</v>
      </c>
      <c r="B32" t="s">
        <v>42</v>
      </c>
      <c r="C32" s="54"/>
      <c r="D32" s="46"/>
      <c r="E32" s="46"/>
      <c r="F32" s="46"/>
    </row>
    <row r="33" spans="1:11" x14ac:dyDescent="0.2">
      <c r="A33" s="40" t="s">
        <v>66</v>
      </c>
      <c r="B33" t="s">
        <v>42</v>
      </c>
      <c r="C33" s="45">
        <v>3</v>
      </c>
      <c r="D33" s="27">
        <v>1</v>
      </c>
      <c r="E33" s="27">
        <v>15</v>
      </c>
      <c r="F33" s="27">
        <v>0</v>
      </c>
    </row>
    <row r="34" spans="1:11" x14ac:dyDescent="0.2">
      <c r="A34" s="40" t="s">
        <v>79</v>
      </c>
      <c r="B34" t="s">
        <v>42</v>
      </c>
      <c r="C34" s="45">
        <v>1</v>
      </c>
      <c r="D34" s="27">
        <v>0</v>
      </c>
      <c r="E34" s="27">
        <v>7</v>
      </c>
      <c r="F34" s="27">
        <v>8</v>
      </c>
    </row>
    <row r="35" spans="1:11" x14ac:dyDescent="0.2">
      <c r="A35" s="40" t="s">
        <v>69</v>
      </c>
      <c r="B35" t="s">
        <v>42</v>
      </c>
      <c r="C35" s="54"/>
      <c r="D35" s="46"/>
      <c r="E35" s="46"/>
      <c r="F35" s="46"/>
      <c r="I35" s="20">
        <f>I30+TRUNC(J30/16)</f>
        <v>11</v>
      </c>
      <c r="J35" s="20">
        <f>J30-(TRUNC(J30/16)*16)+TRUNC(K30/16)</f>
        <v>2</v>
      </c>
      <c r="K35" s="20">
        <f>K30-(TRUNC(K30/16)*16)</f>
        <v>0</v>
      </c>
    </row>
    <row r="36" spans="1:11" x14ac:dyDescent="0.2">
      <c r="A36" s="40" t="s">
        <v>71</v>
      </c>
      <c r="B36" t="s">
        <v>42</v>
      </c>
      <c r="C36" s="54"/>
      <c r="D36" s="46"/>
      <c r="E36" s="46"/>
      <c r="F36" s="46"/>
    </row>
    <row r="37" spans="1:11" x14ac:dyDescent="0.2">
      <c r="A37" s="40" t="s">
        <v>38</v>
      </c>
      <c r="B37" t="s">
        <v>42</v>
      </c>
      <c r="C37" s="45">
        <v>4</v>
      </c>
      <c r="D37" s="27">
        <v>0</v>
      </c>
      <c r="E37" s="27">
        <v>15</v>
      </c>
      <c r="F37" s="27">
        <v>8</v>
      </c>
      <c r="I37">
        <f>D33+D40+D34+D46+D52+D46</f>
        <v>9</v>
      </c>
      <c r="J37">
        <f t="shared" ref="J37:K37" si="5">E33+E40+E34+E46+E52+E46</f>
        <v>29</v>
      </c>
      <c r="K37">
        <f t="shared" si="5"/>
        <v>8</v>
      </c>
    </row>
    <row r="38" spans="1:11" x14ac:dyDescent="0.2">
      <c r="A38" s="40" t="s">
        <v>76</v>
      </c>
      <c r="B38" t="s">
        <v>42</v>
      </c>
      <c r="C38" s="54"/>
      <c r="D38" s="46"/>
      <c r="E38" s="46"/>
      <c r="F38" s="46"/>
    </row>
    <row r="39" spans="1:11" x14ac:dyDescent="0.2">
      <c r="A39" s="40" t="s">
        <v>77</v>
      </c>
      <c r="B39" t="s">
        <v>10</v>
      </c>
      <c r="C39" s="45">
        <v>6</v>
      </c>
      <c r="D39" s="27">
        <v>2</v>
      </c>
      <c r="E39" s="27">
        <v>9</v>
      </c>
      <c r="F39" s="27">
        <v>0</v>
      </c>
    </row>
    <row r="40" spans="1:11" x14ac:dyDescent="0.2">
      <c r="A40" s="40" t="s">
        <v>88</v>
      </c>
      <c r="B40" t="s">
        <v>35</v>
      </c>
      <c r="C40" s="45">
        <v>3</v>
      </c>
      <c r="D40" s="27">
        <v>1</v>
      </c>
      <c r="E40" s="27">
        <v>5</v>
      </c>
      <c r="F40" s="27">
        <v>0</v>
      </c>
    </row>
    <row r="41" spans="1:11" x14ac:dyDescent="0.2">
      <c r="A41" s="40" t="s">
        <v>89</v>
      </c>
      <c r="B41" t="s">
        <v>10</v>
      </c>
      <c r="C41" s="54"/>
      <c r="D41" s="46"/>
      <c r="E41" s="46"/>
      <c r="F41" s="46"/>
    </row>
    <row r="42" spans="1:11" x14ac:dyDescent="0.2">
      <c r="A42" s="40" t="s">
        <v>80</v>
      </c>
      <c r="B42" t="s">
        <v>10</v>
      </c>
      <c r="C42" s="45">
        <v>5</v>
      </c>
      <c r="D42" s="27">
        <v>2</v>
      </c>
      <c r="E42" s="27">
        <v>10</v>
      </c>
      <c r="F42" s="27">
        <v>0</v>
      </c>
      <c r="I42" s="20">
        <f>I37+TRUNC(J37/16)</f>
        <v>10</v>
      </c>
      <c r="J42" s="20">
        <f>J37-(TRUNC(J37/16)*16)+TRUNC(K37/16)</f>
        <v>13</v>
      </c>
      <c r="K42" s="20">
        <f>K37-(TRUNC(K37/16)*16)</f>
        <v>8</v>
      </c>
    </row>
    <row r="43" spans="1:11" x14ac:dyDescent="0.2">
      <c r="A43" s="40" t="s">
        <v>81</v>
      </c>
      <c r="B43" t="s">
        <v>43</v>
      </c>
      <c r="C43" s="45">
        <v>1</v>
      </c>
      <c r="D43" s="27">
        <v>1</v>
      </c>
      <c r="E43" s="27">
        <v>4</v>
      </c>
      <c r="F43" s="27">
        <v>0</v>
      </c>
    </row>
    <row r="44" spans="1:11" x14ac:dyDescent="0.2">
      <c r="A44" s="48" t="s">
        <v>90</v>
      </c>
      <c r="B44" t="s">
        <v>43</v>
      </c>
      <c r="C44" s="45">
        <v>5</v>
      </c>
      <c r="D44" s="27">
        <v>1</v>
      </c>
      <c r="E44" s="27">
        <v>3</v>
      </c>
      <c r="F44" s="27">
        <v>0</v>
      </c>
    </row>
    <row r="45" spans="1:11" x14ac:dyDescent="0.2">
      <c r="A45" s="48" t="s">
        <v>91</v>
      </c>
      <c r="B45" t="s">
        <v>10</v>
      </c>
      <c r="C45" s="45">
        <v>2</v>
      </c>
      <c r="D45" s="27">
        <v>0</v>
      </c>
      <c r="E45" s="27">
        <v>9</v>
      </c>
      <c r="F45" s="27">
        <v>8</v>
      </c>
    </row>
    <row r="46" spans="1:11" x14ac:dyDescent="0.2">
      <c r="A46" s="48" t="s">
        <v>93</v>
      </c>
      <c r="B46" t="s">
        <v>41</v>
      </c>
      <c r="C46" s="56">
        <v>5</v>
      </c>
      <c r="D46" s="27">
        <v>2</v>
      </c>
      <c r="E46" s="27">
        <v>1</v>
      </c>
      <c r="F46" s="27">
        <v>0</v>
      </c>
    </row>
    <row r="47" spans="1:11" x14ac:dyDescent="0.2">
      <c r="A47" s="48" t="s">
        <v>94</v>
      </c>
      <c r="B47" t="s">
        <v>42</v>
      </c>
      <c r="C47" s="57"/>
      <c r="D47" s="46"/>
      <c r="E47" s="46"/>
      <c r="F47" s="46"/>
    </row>
    <row r="48" spans="1:11" x14ac:dyDescent="0.2">
      <c r="A48" s="48" t="s">
        <v>96</v>
      </c>
      <c r="B48" t="s">
        <v>10</v>
      </c>
      <c r="C48" s="27">
        <v>3</v>
      </c>
      <c r="D48" s="27">
        <v>0</v>
      </c>
      <c r="E48" s="27">
        <v>7</v>
      </c>
      <c r="F48" s="27">
        <v>0</v>
      </c>
    </row>
    <row r="49" spans="1:6" x14ac:dyDescent="0.2">
      <c r="A49" s="48" t="s">
        <v>95</v>
      </c>
      <c r="B49" t="s">
        <v>10</v>
      </c>
      <c r="C49" s="46"/>
      <c r="D49" s="46"/>
      <c r="E49" s="46"/>
      <c r="F49" s="46"/>
    </row>
    <row r="50" spans="1:6" x14ac:dyDescent="0.2">
      <c r="A50" s="48" t="s">
        <v>97</v>
      </c>
      <c r="B50" t="s">
        <v>10</v>
      </c>
      <c r="C50" s="1">
        <v>2</v>
      </c>
      <c r="D50" s="1">
        <v>1</v>
      </c>
      <c r="E50" s="1">
        <v>12</v>
      </c>
      <c r="F50" s="1">
        <v>0</v>
      </c>
    </row>
    <row r="51" spans="1:6" x14ac:dyDescent="0.2">
      <c r="A51" s="48" t="s">
        <v>98</v>
      </c>
      <c r="B51" t="s">
        <v>41</v>
      </c>
      <c r="C51" s="1">
        <v>5</v>
      </c>
      <c r="D51" s="1">
        <v>2</v>
      </c>
      <c r="E51" s="1">
        <v>1</v>
      </c>
      <c r="F51" s="1">
        <v>0</v>
      </c>
    </row>
    <row r="52" spans="1:6" x14ac:dyDescent="0.2">
      <c r="A52" s="48" t="s">
        <v>99</v>
      </c>
      <c r="B52" t="s">
        <v>42</v>
      </c>
      <c r="C52" s="1">
        <v>6</v>
      </c>
      <c r="D52" s="1">
        <v>3</v>
      </c>
      <c r="E52" s="1">
        <v>0</v>
      </c>
      <c r="F52" s="1">
        <v>0</v>
      </c>
    </row>
    <row r="53" spans="1:6" x14ac:dyDescent="0.2">
      <c r="A53"/>
    </row>
    <row r="54" spans="1:6" x14ac:dyDescent="0.2">
      <c r="A54"/>
    </row>
    <row r="55" spans="1:6" x14ac:dyDescent="0.2">
      <c r="A55"/>
    </row>
    <row r="56" spans="1:6" x14ac:dyDescent="0.2">
      <c r="A56"/>
    </row>
    <row r="57" spans="1:6" x14ac:dyDescent="0.2">
      <c r="A57"/>
    </row>
    <row r="58" spans="1:6" x14ac:dyDescent="0.2">
      <c r="A58"/>
    </row>
    <row r="59" spans="1:6" x14ac:dyDescent="0.2">
      <c r="A59"/>
    </row>
    <row r="60" spans="1:6" x14ac:dyDescent="0.2">
      <c r="A60"/>
    </row>
    <row r="61" spans="1:6" x14ac:dyDescent="0.2">
      <c r="A61"/>
    </row>
    <row r="62" spans="1:6" x14ac:dyDescent="0.2">
      <c r="A62"/>
    </row>
    <row r="63" spans="1:6" x14ac:dyDescent="0.2">
      <c r="A63"/>
    </row>
    <row r="64" spans="1:6" x14ac:dyDescent="0.2">
      <c r="A64"/>
    </row>
    <row r="65" spans="1:1" x14ac:dyDescent="0.2">
      <c r="A65"/>
    </row>
    <row r="66" spans="1:1" x14ac:dyDescent="0.2">
      <c r="A66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topLeftCell="A28" workbookViewId="0">
      <selection activeCell="C49" sqref="C49"/>
    </sheetView>
  </sheetViews>
  <sheetFormatPr defaultRowHeight="12.75" x14ac:dyDescent="0.2"/>
  <cols>
    <col min="1" max="1" width="18.7109375" customWidth="1"/>
    <col min="2" max="2" width="17.42578125" customWidth="1"/>
    <col min="3" max="3" width="9.140625" style="1"/>
    <col min="4" max="6" width="8.5703125" style="1" customWidth="1"/>
    <col min="10" max="12" width="9.140625" style="1"/>
  </cols>
  <sheetData>
    <row r="1" spans="1:12" x14ac:dyDescent="0.2">
      <c r="A1" t="s">
        <v>0</v>
      </c>
      <c r="B1" t="s">
        <v>4</v>
      </c>
      <c r="C1" s="1" t="s">
        <v>7</v>
      </c>
      <c r="D1" s="1" t="s">
        <v>8</v>
      </c>
      <c r="E1" s="1" t="s">
        <v>9</v>
      </c>
      <c r="G1" s="1" t="s">
        <v>14</v>
      </c>
      <c r="H1" s="1" t="s">
        <v>15</v>
      </c>
      <c r="J1" s="1" t="s">
        <v>7</v>
      </c>
      <c r="K1" s="1" t="s">
        <v>8</v>
      </c>
      <c r="L1" s="1" t="s">
        <v>9</v>
      </c>
    </row>
    <row r="2" spans="1:12" x14ac:dyDescent="0.2">
      <c r="A2" s="40" t="str">
        <f>'SB1'!A2</f>
        <v>Paul Rice</v>
      </c>
      <c r="B2" s="40" t="str">
        <f>'SB1'!B2</f>
        <v>Isis A</v>
      </c>
      <c r="C2" s="1">
        <f>'SB1'!D2+Clan!D2+Lech!D2+Rad!D2+Pew!D2</f>
        <v>12</v>
      </c>
      <c r="D2" s="1">
        <f>'SB1'!E2+Clan!E2+Lech!E2+Rad!E2+Pew!E2</f>
        <v>38</v>
      </c>
      <c r="E2" s="1">
        <f>'SB1'!F2+Clan!F2+Lech!F2+Rad!F2+Pew!F2</f>
        <v>0</v>
      </c>
      <c r="G2">
        <f>TRUNC(E2/16)</f>
        <v>0</v>
      </c>
      <c r="H2">
        <f>TRUNC((D2+G2)/16)</f>
        <v>2</v>
      </c>
      <c r="J2" s="1">
        <f>(C2+H2)</f>
        <v>14</v>
      </c>
      <c r="K2" s="1">
        <f>(D2+G2)-(TRUNC((D2+G2)/16)*16)</f>
        <v>6</v>
      </c>
      <c r="L2" s="1">
        <f>E2-(TRUNC(E2/16)*16)</f>
        <v>0</v>
      </c>
    </row>
    <row r="3" spans="1:12" x14ac:dyDescent="0.2">
      <c r="A3" s="40" t="str">
        <f>'SB1'!A3</f>
        <v>Paul Giddings</v>
      </c>
      <c r="B3" s="40" t="str">
        <f>'SB1'!B3</f>
        <v>Isis A</v>
      </c>
      <c r="C3" s="1">
        <f>'SB1'!D3+Clan!D3+Lech!D3+Rad!D3+Pew!D3</f>
        <v>13</v>
      </c>
      <c r="D3" s="1">
        <f>'SB1'!E3+Clan!E3+Lech!E3+Rad!E3+Pew!E3</f>
        <v>29</v>
      </c>
      <c r="E3" s="1">
        <f>'SB1'!F3+Clan!F3+Lech!F3+Rad!F3+Pew!F3</f>
        <v>8</v>
      </c>
      <c r="G3">
        <f t="shared" ref="G3:G37" si="0">TRUNC(E3/16)</f>
        <v>0</v>
      </c>
      <c r="H3">
        <f t="shared" ref="H3:H37" si="1">TRUNC((D3+G3)/16)</f>
        <v>1</v>
      </c>
      <c r="J3" s="1">
        <f t="shared" ref="J3:J37" si="2">(C3+H3)</f>
        <v>14</v>
      </c>
      <c r="K3" s="1">
        <f t="shared" ref="K3:K37" si="3">(D3+G3)-(TRUNC((D3+G3)/16)*16)</f>
        <v>13</v>
      </c>
      <c r="L3" s="1">
        <f t="shared" ref="L3:L37" si="4">E3-(TRUNC(E3/16)*16)</f>
        <v>8</v>
      </c>
    </row>
    <row r="4" spans="1:12" x14ac:dyDescent="0.2">
      <c r="A4" s="40" t="str">
        <f>'SB1'!A4</f>
        <v>Peter Gilbert</v>
      </c>
      <c r="B4" s="40" t="str">
        <f>'SB1'!B4</f>
        <v>Isis A</v>
      </c>
      <c r="C4" s="1">
        <f>'SB1'!D4+Clan!D4+Lech!D4+Rad!D4+Pew!D4</f>
        <v>14</v>
      </c>
      <c r="D4" s="1">
        <f>'SB1'!E4+Clan!E4+Lech!E4+Rad!E4+Pew!E4</f>
        <v>37</v>
      </c>
      <c r="E4" s="1">
        <f>'SB1'!F4+Clan!F4+Lech!F4+Rad!F4+Pew!F4</f>
        <v>0</v>
      </c>
      <c r="G4">
        <f t="shared" si="0"/>
        <v>0</v>
      </c>
      <c r="H4">
        <f t="shared" si="1"/>
        <v>2</v>
      </c>
      <c r="J4" s="1">
        <f t="shared" si="2"/>
        <v>16</v>
      </c>
      <c r="K4" s="1">
        <f t="shared" si="3"/>
        <v>5</v>
      </c>
      <c r="L4" s="1">
        <f t="shared" si="4"/>
        <v>0</v>
      </c>
    </row>
    <row r="5" spans="1:12" x14ac:dyDescent="0.2">
      <c r="A5" s="40" t="str">
        <f>'SB1'!A5</f>
        <v>Bryan Jackson</v>
      </c>
      <c r="B5" s="40" t="str">
        <f>'SB1'!B5</f>
        <v>Isis A</v>
      </c>
      <c r="C5" s="1">
        <f>'SB1'!D5+Clan!D5+Lech!D5+Rad!D5+Pew!D5</f>
        <v>14</v>
      </c>
      <c r="D5" s="1">
        <f>'SB1'!E5+Clan!E5+Lech!E5+Rad!E5+Pew!E5</f>
        <v>36</v>
      </c>
      <c r="E5" s="1">
        <f>'SB1'!F5+Clan!F5+Lech!F5+Rad!F5+Pew!F5</f>
        <v>8</v>
      </c>
      <c r="G5">
        <f t="shared" si="0"/>
        <v>0</v>
      </c>
      <c r="H5">
        <f t="shared" si="1"/>
        <v>2</v>
      </c>
      <c r="J5" s="1">
        <f t="shared" si="2"/>
        <v>16</v>
      </c>
      <c r="K5" s="1">
        <f t="shared" si="3"/>
        <v>4</v>
      </c>
      <c r="L5" s="1">
        <f t="shared" si="4"/>
        <v>8</v>
      </c>
    </row>
    <row r="6" spans="1:12" x14ac:dyDescent="0.2">
      <c r="A6" s="40" t="str">
        <f>'SB1'!A6</f>
        <v>Jamie Bowden</v>
      </c>
      <c r="B6" s="40" t="str">
        <f>'SB1'!B6</f>
        <v>Isis A</v>
      </c>
      <c r="C6" s="1">
        <f>'SB1'!D6+Clan!D6+Lech!D6+Rad!D6+Pew!D6</f>
        <v>9</v>
      </c>
      <c r="D6" s="1">
        <f>'SB1'!E6+Clan!E6+Lech!E6+Rad!E6+Pew!E6</f>
        <v>14</v>
      </c>
      <c r="E6" s="1">
        <f>'SB1'!F6+Clan!F6+Lech!F6+Rad!F6+Pew!F6</f>
        <v>8</v>
      </c>
      <c r="G6">
        <f t="shared" si="0"/>
        <v>0</v>
      </c>
      <c r="H6">
        <f t="shared" si="1"/>
        <v>0</v>
      </c>
      <c r="J6" s="1">
        <f t="shared" si="2"/>
        <v>9</v>
      </c>
      <c r="K6" s="1">
        <f t="shared" si="3"/>
        <v>14</v>
      </c>
      <c r="L6" s="1">
        <f t="shared" si="4"/>
        <v>8</v>
      </c>
    </row>
    <row r="7" spans="1:12" x14ac:dyDescent="0.2">
      <c r="A7" s="40" t="str">
        <f>'SB1'!A7</f>
        <v>John Williams</v>
      </c>
      <c r="B7" s="40" t="str">
        <f>'SB1'!B7</f>
        <v>Isis A</v>
      </c>
      <c r="C7" s="1">
        <f>'SB1'!D7+Clan!D7+Lech!D7+Rad!D7+Pew!D7</f>
        <v>14</v>
      </c>
      <c r="D7" s="1">
        <f>'SB1'!E7+Clan!E7+Lech!E7+Rad!E7+Pew!E7</f>
        <v>37</v>
      </c>
      <c r="E7" s="1">
        <f>'SB1'!F7+Clan!F7+Lech!F7+Rad!F7+Pew!F7</f>
        <v>8</v>
      </c>
      <c r="G7">
        <f t="shared" si="0"/>
        <v>0</v>
      </c>
      <c r="H7">
        <f t="shared" si="1"/>
        <v>2</v>
      </c>
      <c r="J7" s="1">
        <f t="shared" si="2"/>
        <v>16</v>
      </c>
      <c r="K7" s="1">
        <f t="shared" si="3"/>
        <v>5</v>
      </c>
      <c r="L7" s="1">
        <f t="shared" si="4"/>
        <v>8</v>
      </c>
    </row>
    <row r="8" spans="1:12" x14ac:dyDescent="0.2">
      <c r="A8" s="40" t="str">
        <f>'SB1'!A8</f>
        <v>C Nicholson</v>
      </c>
      <c r="B8" s="40" t="str">
        <f>'SB1'!B8</f>
        <v>Isis B</v>
      </c>
      <c r="C8" s="1">
        <f>'SB1'!D8+Clan!D8+Lech!D8+Rad!D8+Pew!D8</f>
        <v>0</v>
      </c>
      <c r="D8" s="1">
        <f>'SB1'!E8+Clan!E8+Lech!E8+Rad!E8+Pew!E8</f>
        <v>6</v>
      </c>
      <c r="E8" s="1">
        <f>'SB1'!F8+Clan!F8+Lech!F8+Rad!F8+Pew!F8</f>
        <v>0</v>
      </c>
      <c r="G8">
        <f t="shared" si="0"/>
        <v>0</v>
      </c>
      <c r="H8">
        <f t="shared" si="1"/>
        <v>0</v>
      </c>
      <c r="J8" s="1">
        <f t="shared" si="2"/>
        <v>0</v>
      </c>
      <c r="K8" s="1">
        <f t="shared" si="3"/>
        <v>6</v>
      </c>
      <c r="L8" s="1">
        <f t="shared" si="4"/>
        <v>0</v>
      </c>
    </row>
    <row r="9" spans="1:12" x14ac:dyDescent="0.2">
      <c r="A9" s="40" t="str">
        <f>'SB1'!A9</f>
        <v>John Martin</v>
      </c>
      <c r="B9" s="40" t="str">
        <f>'SB1'!B9</f>
        <v>Isis B</v>
      </c>
      <c r="C9" s="1">
        <f>'SB1'!D9+Clan!D9+Lech!D9+Rad!D9+Pew!D9</f>
        <v>0</v>
      </c>
      <c r="D9" s="1">
        <f>'SB1'!E9+Clan!E9+Lech!E9+Rad!E9+Pew!E9</f>
        <v>5</v>
      </c>
      <c r="E9" s="1">
        <f>'SB1'!F9+Clan!F9+Lech!F9+Rad!F9+Pew!F9</f>
        <v>0</v>
      </c>
      <c r="G9">
        <f t="shared" si="0"/>
        <v>0</v>
      </c>
      <c r="H9">
        <f t="shared" si="1"/>
        <v>0</v>
      </c>
      <c r="J9" s="1">
        <f t="shared" si="2"/>
        <v>0</v>
      </c>
      <c r="K9" s="1">
        <f t="shared" si="3"/>
        <v>5</v>
      </c>
      <c r="L9" s="1">
        <f t="shared" si="4"/>
        <v>0</v>
      </c>
    </row>
    <row r="10" spans="1:12" x14ac:dyDescent="0.2">
      <c r="A10" s="40" t="str">
        <f>'SB1'!A10</f>
        <v>F Humphreys</v>
      </c>
      <c r="B10" s="40" t="str">
        <f>'SB1'!B10</f>
        <v>Isis B</v>
      </c>
      <c r="C10" s="1">
        <f>'SB1'!D10+Clan!D10+Lech!D10+Rad!D10+Pew!D10</f>
        <v>5</v>
      </c>
      <c r="D10" s="1">
        <f>'SB1'!E10+Clan!E10+Lech!E10+Rad!E10+Pew!E10</f>
        <v>6</v>
      </c>
      <c r="E10" s="1">
        <f>'SB1'!F10+Clan!F10+Lech!F10+Rad!F10+Pew!F10</f>
        <v>0</v>
      </c>
      <c r="G10">
        <f t="shared" si="0"/>
        <v>0</v>
      </c>
      <c r="H10">
        <f t="shared" si="1"/>
        <v>0</v>
      </c>
      <c r="J10" s="1">
        <f t="shared" si="2"/>
        <v>5</v>
      </c>
      <c r="K10" s="1">
        <f t="shared" si="3"/>
        <v>6</v>
      </c>
      <c r="L10" s="1">
        <f t="shared" si="4"/>
        <v>0</v>
      </c>
    </row>
    <row r="11" spans="1:12" x14ac:dyDescent="0.2">
      <c r="A11" s="40" t="s">
        <v>73</v>
      </c>
      <c r="B11" s="40" t="str">
        <f>'SB1'!B11</f>
        <v>Isis B</v>
      </c>
      <c r="C11" s="1">
        <f>'SB1'!D11+Clan!D11+Lech!D11+Rad!D11+Pew!D11</f>
        <v>12</v>
      </c>
      <c r="D11" s="1">
        <f>'SB1'!E11+Clan!E11+Lech!E11+Rad!E11+Pew!E11</f>
        <v>23</v>
      </c>
      <c r="E11" s="1">
        <f>'SB1'!F11+Clan!F11+Lech!F11+Rad!F11+Pew!F11</f>
        <v>0</v>
      </c>
      <c r="G11">
        <f t="shared" si="0"/>
        <v>0</v>
      </c>
      <c r="H11">
        <f t="shared" si="1"/>
        <v>1</v>
      </c>
      <c r="J11" s="1">
        <f t="shared" si="2"/>
        <v>13</v>
      </c>
      <c r="K11" s="1">
        <f t="shared" si="3"/>
        <v>7</v>
      </c>
      <c r="L11" s="1">
        <f t="shared" si="4"/>
        <v>0</v>
      </c>
    </row>
    <row r="12" spans="1:12" x14ac:dyDescent="0.2">
      <c r="A12" s="40" t="s">
        <v>74</v>
      </c>
      <c r="B12" s="40" t="str">
        <f>'SB1'!B12</f>
        <v>Isis B</v>
      </c>
      <c r="C12" s="1">
        <f>'SB1'!D12+Clan!D12+Lech!D12+Rad!D12+Pew!D12</f>
        <v>3</v>
      </c>
      <c r="D12" s="1">
        <f>'SB1'!E12+Clan!E12+Lech!E12+Rad!E12+Pew!E12</f>
        <v>14</v>
      </c>
      <c r="E12" s="1">
        <f>'SB1'!F12+Clan!F12+Lech!F12+Rad!F12+Pew!F12</f>
        <v>8</v>
      </c>
      <c r="G12">
        <f t="shared" si="0"/>
        <v>0</v>
      </c>
      <c r="H12">
        <f t="shared" si="1"/>
        <v>0</v>
      </c>
      <c r="J12" s="1">
        <f t="shared" si="2"/>
        <v>3</v>
      </c>
      <c r="K12" s="1">
        <f t="shared" si="3"/>
        <v>14</v>
      </c>
      <c r="L12" s="1">
        <f t="shared" si="4"/>
        <v>8</v>
      </c>
    </row>
    <row r="13" spans="1:12" x14ac:dyDescent="0.2">
      <c r="A13" s="40" t="s">
        <v>75</v>
      </c>
      <c r="B13" s="40" t="str">
        <f>'SB1'!B13</f>
        <v>Isis B</v>
      </c>
      <c r="C13" s="1">
        <f>'SB1'!D13+Clan!D13+Lech!D13+Rad!D13+Pew!D13</f>
        <v>10</v>
      </c>
      <c r="D13" s="1">
        <f>'SB1'!E13+Clan!E13+Lech!E13+Rad!E13+Pew!E13</f>
        <v>25</v>
      </c>
      <c r="E13" s="1">
        <f>'SB1'!F13+Clan!F13+Lech!F13+Rad!F13+Pew!F13</f>
        <v>8</v>
      </c>
      <c r="G13">
        <f t="shared" si="0"/>
        <v>0</v>
      </c>
      <c r="H13">
        <f t="shared" si="1"/>
        <v>1</v>
      </c>
      <c r="J13" s="1">
        <f t="shared" si="2"/>
        <v>11</v>
      </c>
      <c r="K13" s="1">
        <f t="shared" si="3"/>
        <v>9</v>
      </c>
      <c r="L13" s="1">
        <f t="shared" si="4"/>
        <v>8</v>
      </c>
    </row>
    <row r="14" spans="1:12" x14ac:dyDescent="0.2">
      <c r="A14" s="40" t="str">
        <f>'SB1'!A14</f>
        <v>John Swann</v>
      </c>
      <c r="B14" s="40" t="str">
        <f>'SB1'!B14</f>
        <v>Radcot</v>
      </c>
      <c r="C14" s="1">
        <f>'SB1'!D14+Clan!D14+Lech!D14+Rad!D14+Pew!D14</f>
        <v>12</v>
      </c>
      <c r="D14" s="1">
        <f>'SB1'!E14+Clan!E14+Lech!E14+Rad!E14+Pew!E14</f>
        <v>32</v>
      </c>
      <c r="E14" s="1">
        <f>'SB1'!F14+Clan!F14+Lech!F14+Rad!F14+Pew!F14</f>
        <v>8</v>
      </c>
      <c r="G14">
        <f t="shared" si="0"/>
        <v>0</v>
      </c>
      <c r="H14">
        <f t="shared" si="1"/>
        <v>2</v>
      </c>
      <c r="J14" s="1">
        <f t="shared" si="2"/>
        <v>14</v>
      </c>
      <c r="K14" s="1">
        <f t="shared" si="3"/>
        <v>0</v>
      </c>
      <c r="L14" s="1">
        <f t="shared" si="4"/>
        <v>8</v>
      </c>
    </row>
    <row r="15" spans="1:12" x14ac:dyDescent="0.2">
      <c r="A15" s="40" t="str">
        <f>'SB1'!A15</f>
        <v>G Didcot</v>
      </c>
      <c r="B15" s="40" t="str">
        <f>'SB1'!B15</f>
        <v>Radcot</v>
      </c>
      <c r="C15" s="1">
        <f>'SB1'!D15+Clan!D15+Lech!D15+Rad!D15+Pew!D15</f>
        <v>19</v>
      </c>
      <c r="D15" s="1">
        <f>'SB1'!E15+Clan!E15+Lech!E15+Rad!E15+Pew!E15</f>
        <v>31</v>
      </c>
      <c r="E15" s="1">
        <f>'SB1'!F15+Clan!F15+Lech!F15+Rad!F15+Pew!F15</f>
        <v>0</v>
      </c>
      <c r="G15">
        <f t="shared" si="0"/>
        <v>0</v>
      </c>
      <c r="H15">
        <f t="shared" si="1"/>
        <v>1</v>
      </c>
      <c r="J15" s="1">
        <f t="shared" si="2"/>
        <v>20</v>
      </c>
      <c r="K15" s="1">
        <f t="shared" si="3"/>
        <v>15</v>
      </c>
      <c r="L15" s="1">
        <f t="shared" si="4"/>
        <v>0</v>
      </c>
    </row>
    <row r="16" spans="1:12" x14ac:dyDescent="0.2">
      <c r="A16" s="40" t="str">
        <f>'SB1'!A16</f>
        <v>B French</v>
      </c>
      <c r="B16" s="40" t="str">
        <f>'SB1'!B16</f>
        <v>Radcot</v>
      </c>
      <c r="C16" s="1">
        <f>'SB1'!D16+Clan!D16+Lech!D16+Rad!D16+Pew!D16</f>
        <v>17</v>
      </c>
      <c r="D16" s="1">
        <f>'SB1'!E16+Clan!E16+Lech!E16+Rad!E16+Pew!E16</f>
        <v>36</v>
      </c>
      <c r="E16" s="1">
        <f>'SB1'!F16+Clan!F16+Lech!F16+Rad!F16+Pew!F16</f>
        <v>8</v>
      </c>
      <c r="G16">
        <f t="shared" si="0"/>
        <v>0</v>
      </c>
      <c r="H16">
        <f t="shared" si="1"/>
        <v>2</v>
      </c>
      <c r="J16" s="1">
        <f t="shared" si="2"/>
        <v>19</v>
      </c>
      <c r="K16" s="1">
        <f t="shared" si="3"/>
        <v>4</v>
      </c>
      <c r="L16" s="1">
        <f t="shared" si="4"/>
        <v>8</v>
      </c>
    </row>
    <row r="17" spans="1:12" x14ac:dyDescent="0.2">
      <c r="A17" s="40" t="str">
        <f>'SB1'!A17</f>
        <v>Chris Bowen</v>
      </c>
      <c r="B17" s="40" t="str">
        <f>'SB1'!B17</f>
        <v>Radcot</v>
      </c>
      <c r="C17" s="1">
        <f>'SB1'!D17+Clan!D17+Lech!D17+Rad!D17+Pew!D17</f>
        <v>13</v>
      </c>
      <c r="D17" s="1">
        <f>'SB1'!E17+Clan!E17+Lech!E17+Rad!E17+Pew!E17</f>
        <v>52</v>
      </c>
      <c r="E17" s="1">
        <f>'SB1'!F17+Clan!F17+Lech!F17+Rad!F17+Pew!F17</f>
        <v>8</v>
      </c>
      <c r="G17">
        <f t="shared" si="0"/>
        <v>0</v>
      </c>
      <c r="H17">
        <f t="shared" si="1"/>
        <v>3</v>
      </c>
      <c r="J17" s="1">
        <f t="shared" si="2"/>
        <v>16</v>
      </c>
      <c r="K17" s="1">
        <f t="shared" si="3"/>
        <v>4</v>
      </c>
      <c r="L17" s="1">
        <f t="shared" si="4"/>
        <v>8</v>
      </c>
    </row>
    <row r="18" spans="1:12" x14ac:dyDescent="0.2">
      <c r="A18" s="40" t="str">
        <f>'SB1'!A18</f>
        <v>Brian Ballard</v>
      </c>
      <c r="B18" s="40" t="str">
        <f>'SB1'!B18</f>
        <v>Radcot</v>
      </c>
      <c r="C18" s="1">
        <f>'SB1'!D18+Clan!D18+Lech!D18+Rad!D18+Pew!D18</f>
        <v>17</v>
      </c>
      <c r="D18" s="1">
        <f>'SB1'!E18+Clan!E18+Lech!E18+Rad!E18+Pew!E18</f>
        <v>34</v>
      </c>
      <c r="E18" s="1">
        <f>'SB1'!F18+Clan!F18+Lech!F18+Rad!F18+Pew!F18</f>
        <v>8</v>
      </c>
      <c r="G18">
        <f t="shared" si="0"/>
        <v>0</v>
      </c>
      <c r="H18">
        <f t="shared" si="1"/>
        <v>2</v>
      </c>
      <c r="J18" s="1">
        <f t="shared" si="2"/>
        <v>19</v>
      </c>
      <c r="K18" s="1">
        <f t="shared" si="3"/>
        <v>2</v>
      </c>
      <c r="L18" s="1">
        <f t="shared" si="4"/>
        <v>8</v>
      </c>
    </row>
    <row r="19" spans="1:12" x14ac:dyDescent="0.2">
      <c r="A19" s="40" t="str">
        <f>'SB1'!A19</f>
        <v>Eammon Byrne</v>
      </c>
      <c r="B19" s="40" t="str">
        <f>'SB1'!B19</f>
        <v>Radcot</v>
      </c>
      <c r="C19" s="1">
        <f>'SB1'!D19+Clan!D19+Lech!D19+Rad!D19+Pew!D19</f>
        <v>23</v>
      </c>
      <c r="D19" s="1">
        <f>'SB1'!E19+Clan!E19+Lech!E19+Rad!E19+Pew!E19</f>
        <v>29</v>
      </c>
      <c r="E19" s="1">
        <f>'SB1'!F19+Clan!F19+Lech!F19+Rad!F19+Pew!F19</f>
        <v>24</v>
      </c>
      <c r="G19">
        <f t="shared" si="0"/>
        <v>1</v>
      </c>
      <c r="H19">
        <f t="shared" si="1"/>
        <v>1</v>
      </c>
      <c r="J19" s="1">
        <f t="shared" si="2"/>
        <v>24</v>
      </c>
      <c r="K19" s="1">
        <f t="shared" si="3"/>
        <v>14</v>
      </c>
      <c r="L19" s="1">
        <f t="shared" si="4"/>
        <v>8</v>
      </c>
    </row>
    <row r="20" spans="1:12" x14ac:dyDescent="0.2">
      <c r="A20" s="40" t="str">
        <f>'SB1'!A20</f>
        <v>B Curtis</v>
      </c>
      <c r="B20" s="40" t="str">
        <f>'SB1'!B20</f>
        <v>Lechlade/Clanfield</v>
      </c>
      <c r="C20" s="1">
        <f>'SB1'!D20+Clan!D20+Lech!D20+Rad!D20+Pew!D20</f>
        <v>2</v>
      </c>
      <c r="D20" s="1">
        <f>'SB1'!E20+Clan!E20+Lech!E20+Rad!E20+Pew!E20</f>
        <v>20</v>
      </c>
      <c r="E20" s="1">
        <f>'SB1'!F20+Clan!F20+Lech!F20+Rad!F20+Pew!F20</f>
        <v>0</v>
      </c>
      <c r="G20">
        <f t="shared" si="0"/>
        <v>0</v>
      </c>
      <c r="H20">
        <f t="shared" si="1"/>
        <v>1</v>
      </c>
      <c r="J20" s="1">
        <f t="shared" si="2"/>
        <v>3</v>
      </c>
      <c r="K20" s="1">
        <f t="shared" si="3"/>
        <v>4</v>
      </c>
      <c r="L20" s="1">
        <f t="shared" si="4"/>
        <v>0</v>
      </c>
    </row>
    <row r="21" spans="1:12" x14ac:dyDescent="0.2">
      <c r="A21" s="40" t="str">
        <f>'SB1'!A21</f>
        <v>Alister Foreshen</v>
      </c>
      <c r="B21" s="40" t="str">
        <f>'SB1'!B21</f>
        <v>Lechlade/Clanfield</v>
      </c>
      <c r="C21" s="1">
        <f>'SB1'!D21+Clan!D21+Lech!D21+Rad!D21+Pew!D21</f>
        <v>4</v>
      </c>
      <c r="D21" s="1">
        <f>'SB1'!E21+Clan!E21+Lech!E21+Rad!E21+Pew!E21</f>
        <v>28</v>
      </c>
      <c r="E21" s="1">
        <f>'SB1'!F21+Clan!F21+Lech!F21+Rad!F21+Pew!F21</f>
        <v>8</v>
      </c>
      <c r="G21">
        <f t="shared" si="0"/>
        <v>0</v>
      </c>
      <c r="H21">
        <f t="shared" si="1"/>
        <v>1</v>
      </c>
      <c r="J21" s="1">
        <f t="shared" si="2"/>
        <v>5</v>
      </c>
      <c r="K21" s="1">
        <f t="shared" si="3"/>
        <v>12</v>
      </c>
      <c r="L21" s="1">
        <f t="shared" si="4"/>
        <v>8</v>
      </c>
    </row>
    <row r="22" spans="1:12" x14ac:dyDescent="0.2">
      <c r="A22" s="40" t="str">
        <f>'SB1'!A22</f>
        <v>Darren Edgell</v>
      </c>
      <c r="B22" s="40" t="str">
        <f>'SB1'!B22</f>
        <v>Lechlade/Clanfield</v>
      </c>
      <c r="C22" s="1">
        <f>'SB1'!D22+Clan!D22+Lech!D22+Rad!D22+Pew!D22</f>
        <v>11</v>
      </c>
      <c r="D22" s="1">
        <f>'SB1'!E22+Clan!E22+Lech!E22+Rad!E22+Pew!E22</f>
        <v>21</v>
      </c>
      <c r="E22" s="1">
        <f>'SB1'!F22+Clan!F22+Lech!F22+Rad!F22+Pew!F22</f>
        <v>8</v>
      </c>
      <c r="G22">
        <f t="shared" si="0"/>
        <v>0</v>
      </c>
      <c r="H22">
        <f t="shared" si="1"/>
        <v>1</v>
      </c>
      <c r="J22" s="1">
        <f t="shared" si="2"/>
        <v>12</v>
      </c>
      <c r="K22" s="1">
        <f t="shared" si="3"/>
        <v>5</v>
      </c>
      <c r="L22" s="1">
        <f t="shared" si="4"/>
        <v>8</v>
      </c>
    </row>
    <row r="23" spans="1:12" x14ac:dyDescent="0.2">
      <c r="A23" s="40" t="str">
        <f>'SB1'!A23</f>
        <v>Wayne Stanton</v>
      </c>
      <c r="B23" s="40" t="str">
        <f>'SB1'!B23</f>
        <v>Lechlade/Clanfield</v>
      </c>
      <c r="C23" s="1">
        <f>'SB1'!D23+Clan!D23+Lech!D23+Rad!D23+Pew!D23</f>
        <v>11</v>
      </c>
      <c r="D23" s="1">
        <f>'SB1'!E23+Clan!E23+Lech!E23+Rad!E23+Pew!E23</f>
        <v>22</v>
      </c>
      <c r="E23" s="1">
        <f>'SB1'!F23+Clan!F23+Lech!F23+Rad!F23+Pew!F23</f>
        <v>0</v>
      </c>
      <c r="G23">
        <f t="shared" si="0"/>
        <v>0</v>
      </c>
      <c r="H23">
        <f t="shared" si="1"/>
        <v>1</v>
      </c>
      <c r="J23" s="1">
        <f t="shared" si="2"/>
        <v>12</v>
      </c>
      <c r="K23" s="1">
        <f t="shared" si="3"/>
        <v>6</v>
      </c>
      <c r="L23" s="1">
        <f t="shared" si="4"/>
        <v>0</v>
      </c>
    </row>
    <row r="24" spans="1:12" x14ac:dyDescent="0.2">
      <c r="A24" s="40" t="str">
        <f>'SB1'!A24</f>
        <v>Lee Pollard</v>
      </c>
      <c r="B24" s="40" t="str">
        <f>'SB1'!B24</f>
        <v>Lechlade/Clanfield</v>
      </c>
      <c r="C24" s="1">
        <f>'SB1'!D24+Clan!D24+Lech!D24+Rad!D24+Pew!D24</f>
        <v>23</v>
      </c>
      <c r="D24" s="1">
        <f>'SB1'!E24+Clan!E24+Lech!E24+Rad!E24+Pew!E24</f>
        <v>31</v>
      </c>
      <c r="E24" s="1">
        <f>'SB1'!F24+Clan!F24+Lech!F24+Rad!F24+Pew!F24</f>
        <v>0</v>
      </c>
      <c r="G24">
        <f t="shared" si="0"/>
        <v>0</v>
      </c>
      <c r="H24">
        <f t="shared" si="1"/>
        <v>1</v>
      </c>
      <c r="J24" s="1">
        <f t="shared" si="2"/>
        <v>24</v>
      </c>
      <c r="K24" s="1">
        <f t="shared" si="3"/>
        <v>15</v>
      </c>
      <c r="L24" s="1">
        <f t="shared" si="4"/>
        <v>0</v>
      </c>
    </row>
    <row r="25" spans="1:12" x14ac:dyDescent="0.2">
      <c r="A25" s="40" t="str">
        <f>'SB1'!A25</f>
        <v>K Taylor</v>
      </c>
      <c r="B25" s="40" t="str">
        <f>'SB1'!B25</f>
        <v>Lechlade/Clanfield</v>
      </c>
      <c r="C25" s="1">
        <f>'SB1'!D25+Clan!D25+Lech!D25+Rad!D25+Pew!D25</f>
        <v>10</v>
      </c>
      <c r="D25" s="1">
        <f>'SB1'!E25+Clan!E25+Lech!E25+Rad!E25+Pew!E25</f>
        <v>24</v>
      </c>
      <c r="E25" s="1">
        <f>'SB1'!F25+Clan!F25+Lech!F25+Rad!F25+Pew!F25</f>
        <v>8</v>
      </c>
      <c r="G25">
        <f t="shared" si="0"/>
        <v>0</v>
      </c>
      <c r="H25">
        <f t="shared" si="1"/>
        <v>1</v>
      </c>
      <c r="J25" s="1">
        <f t="shared" si="2"/>
        <v>11</v>
      </c>
      <c r="K25" s="1">
        <f t="shared" si="3"/>
        <v>8</v>
      </c>
      <c r="L25" s="1">
        <f t="shared" si="4"/>
        <v>8</v>
      </c>
    </row>
    <row r="26" spans="1:12" x14ac:dyDescent="0.2">
      <c r="A26" s="40" t="str">
        <f>'SB1'!A26</f>
        <v>Kevin Chubb</v>
      </c>
      <c r="B26" s="40" t="str">
        <f>'SB1'!B26</f>
        <v>Pewsey 1</v>
      </c>
      <c r="C26" s="1">
        <f>'SB1'!D26+Clan!D26+Lech!D26+Rad!D26+Pew!D26</f>
        <v>19</v>
      </c>
      <c r="D26" s="1">
        <f>'SB1'!E26+Clan!E26+Lech!E26+Rad!E26+Pew!E26</f>
        <v>41</v>
      </c>
      <c r="E26" s="1">
        <f>'SB1'!F26+Clan!F26+Lech!F26+Rad!F26+Pew!F26</f>
        <v>24</v>
      </c>
      <c r="G26">
        <f t="shared" si="0"/>
        <v>1</v>
      </c>
      <c r="H26">
        <f t="shared" si="1"/>
        <v>2</v>
      </c>
      <c r="J26" s="1">
        <f t="shared" si="2"/>
        <v>21</v>
      </c>
      <c r="K26" s="1">
        <f t="shared" si="3"/>
        <v>10</v>
      </c>
      <c r="L26" s="1">
        <f t="shared" si="4"/>
        <v>8</v>
      </c>
    </row>
    <row r="27" spans="1:12" x14ac:dyDescent="0.2">
      <c r="A27" s="40" t="str">
        <f>'SB1'!A27</f>
        <v>Ian Spanswick</v>
      </c>
      <c r="B27" s="40" t="str">
        <f>'SB1'!B27</f>
        <v>Pewsey 1</v>
      </c>
      <c r="C27" s="1">
        <f>'SB1'!D27+Clan!D27+Lech!D27+Rad!D27+Pew!D27</f>
        <v>10</v>
      </c>
      <c r="D27" s="1">
        <f>'SB1'!E27+Clan!E27+Lech!E27+Rad!E27+Pew!E27</f>
        <v>24</v>
      </c>
      <c r="E27" s="1">
        <f>'SB1'!F27+Clan!F27+Lech!F27+Rad!F27+Pew!F27</f>
        <v>8</v>
      </c>
      <c r="G27">
        <f t="shared" si="0"/>
        <v>0</v>
      </c>
      <c r="H27">
        <f t="shared" si="1"/>
        <v>1</v>
      </c>
      <c r="J27" s="1">
        <f t="shared" si="2"/>
        <v>11</v>
      </c>
      <c r="K27" s="1">
        <f t="shared" si="3"/>
        <v>8</v>
      </c>
      <c r="L27" s="1">
        <f t="shared" si="4"/>
        <v>8</v>
      </c>
    </row>
    <row r="28" spans="1:12" x14ac:dyDescent="0.2">
      <c r="A28" s="40" t="str">
        <f>'SB1'!A28</f>
        <v>Mike Marsden</v>
      </c>
      <c r="B28" s="40" t="str">
        <f>'SB1'!B28</f>
        <v>Pewsey 1</v>
      </c>
      <c r="C28" s="1">
        <f>'SB1'!D28+Clan!D28+Lech!D28+Rad!D28+Pew!D28</f>
        <v>14</v>
      </c>
      <c r="D28" s="1">
        <f>'SB1'!E28+Clan!E28+Lech!E28+Rad!E28+Pew!E28</f>
        <v>32</v>
      </c>
      <c r="E28" s="1">
        <f>'SB1'!F28+Clan!F28+Lech!F28+Rad!F28+Pew!F28</f>
        <v>16</v>
      </c>
      <c r="G28">
        <f t="shared" si="0"/>
        <v>1</v>
      </c>
      <c r="H28">
        <f t="shared" si="1"/>
        <v>2</v>
      </c>
      <c r="J28" s="1">
        <f t="shared" si="2"/>
        <v>16</v>
      </c>
      <c r="K28" s="1">
        <f t="shared" si="3"/>
        <v>1</v>
      </c>
      <c r="L28" s="1">
        <f t="shared" si="4"/>
        <v>0</v>
      </c>
    </row>
    <row r="29" spans="1:12" x14ac:dyDescent="0.2">
      <c r="A29" s="40" t="str">
        <f>'SB1'!A29</f>
        <v>Gary Williams</v>
      </c>
      <c r="B29" s="40" t="str">
        <f>'SB1'!B29</f>
        <v>Pewsey 1</v>
      </c>
      <c r="C29" s="1">
        <f>'SB1'!D29+Clan!D29+Lech!D29+Rad!D29+Pew!D29</f>
        <v>13</v>
      </c>
      <c r="D29" s="1">
        <f>'SB1'!E29+Clan!E29+Lech!E29+Rad!E29+Pew!E29</f>
        <v>43</v>
      </c>
      <c r="E29" s="1">
        <f>'SB1'!F29+Clan!F29+Lech!F29+Rad!F29+Pew!F29</f>
        <v>8</v>
      </c>
      <c r="G29">
        <f t="shared" si="0"/>
        <v>0</v>
      </c>
      <c r="H29">
        <f t="shared" si="1"/>
        <v>2</v>
      </c>
      <c r="J29" s="1">
        <f t="shared" si="2"/>
        <v>15</v>
      </c>
      <c r="K29" s="1">
        <f t="shared" si="3"/>
        <v>11</v>
      </c>
      <c r="L29" s="1">
        <f t="shared" si="4"/>
        <v>8</v>
      </c>
    </row>
    <row r="30" spans="1:12" x14ac:dyDescent="0.2">
      <c r="A30" s="40" t="str">
        <f>'SB1'!A30</f>
        <v>Chris Rushton</v>
      </c>
      <c r="B30" s="40" t="str">
        <f>'SB1'!B30</f>
        <v>Pewsey 1</v>
      </c>
      <c r="C30" s="1">
        <f>'SB1'!D30+Clan!D30+Lech!D30+Rad!D30+Pew!D30</f>
        <v>18</v>
      </c>
      <c r="D30" s="1">
        <f>'SB1'!E30+Clan!E30+Lech!E30+Rad!E30+Pew!E30</f>
        <v>31</v>
      </c>
      <c r="E30" s="1">
        <f>'SB1'!F30+Clan!F30+Lech!F30+Rad!F30+Pew!F30</f>
        <v>8</v>
      </c>
      <c r="G30">
        <f t="shared" si="0"/>
        <v>0</v>
      </c>
      <c r="H30">
        <f t="shared" si="1"/>
        <v>1</v>
      </c>
      <c r="J30" s="1">
        <f t="shared" si="2"/>
        <v>19</v>
      </c>
      <c r="K30" s="1">
        <f t="shared" si="3"/>
        <v>15</v>
      </c>
      <c r="L30" s="1">
        <f t="shared" si="4"/>
        <v>8</v>
      </c>
    </row>
    <row r="31" spans="1:12" x14ac:dyDescent="0.2">
      <c r="A31" s="40" t="str">
        <f>'SB1'!A31</f>
        <v>Leo Pocock</v>
      </c>
      <c r="B31" s="40" t="str">
        <f>'SB1'!B31</f>
        <v>Pewsey 1</v>
      </c>
      <c r="C31" s="1">
        <f>'SB1'!D31+Clan!D31+Lech!D31+Rad!D31+Pew!D31</f>
        <v>10</v>
      </c>
      <c r="D31" s="1">
        <f>'SB1'!E31+Clan!E31+Lech!E31+Rad!E31+Pew!E31</f>
        <v>19</v>
      </c>
      <c r="E31" s="1">
        <f>'SB1'!F31+Clan!F31+Lech!F31+Rad!F31+Pew!F31</f>
        <v>0</v>
      </c>
      <c r="G31">
        <f t="shared" si="0"/>
        <v>0</v>
      </c>
      <c r="H31">
        <f t="shared" si="1"/>
        <v>1</v>
      </c>
      <c r="J31" s="1">
        <f t="shared" si="2"/>
        <v>11</v>
      </c>
      <c r="K31" s="1">
        <f t="shared" si="3"/>
        <v>3</v>
      </c>
      <c r="L31" s="1">
        <f t="shared" si="4"/>
        <v>0</v>
      </c>
    </row>
    <row r="32" spans="1:12" x14ac:dyDescent="0.2">
      <c r="A32" s="40" t="str">
        <f>'SB1'!A32</f>
        <v>W Tapper</v>
      </c>
      <c r="B32" s="40" t="str">
        <f>'SB1'!B32</f>
        <v>Pewsey 2</v>
      </c>
      <c r="C32" s="1">
        <f>'SB1'!D32+Clan!D32+Lech!D32+Rad!D32+Pew!D32</f>
        <v>5</v>
      </c>
      <c r="D32" s="1">
        <f>'SB1'!E32+Clan!E32+Lech!E32+Rad!E32+Pew!E32</f>
        <v>34</v>
      </c>
      <c r="E32" s="1">
        <f>'SB1'!F32+Clan!F32+Lech!F32+Rad!F32+Pew!F32</f>
        <v>0</v>
      </c>
      <c r="G32">
        <f t="shared" si="0"/>
        <v>0</v>
      </c>
      <c r="H32">
        <f t="shared" si="1"/>
        <v>2</v>
      </c>
      <c r="J32" s="1">
        <f t="shared" si="2"/>
        <v>7</v>
      </c>
      <c r="K32" s="1">
        <f t="shared" si="3"/>
        <v>2</v>
      </c>
      <c r="L32" s="1">
        <f t="shared" si="4"/>
        <v>0</v>
      </c>
    </row>
    <row r="33" spans="1:12" x14ac:dyDescent="0.2">
      <c r="A33" s="40" t="str">
        <f>'SB1'!A33</f>
        <v>Derek Hillier</v>
      </c>
      <c r="B33" s="40" t="str">
        <f>'SB1'!B33</f>
        <v>Pewsey 2</v>
      </c>
      <c r="C33" s="1">
        <f>'SB1'!D33+Clan!D33+Lech!D33+Rad!D33+Pew!D33</f>
        <v>9</v>
      </c>
      <c r="D33" s="1">
        <f>'SB1'!E33+Clan!E33+Lech!E33+Rad!E33+Pew!E33</f>
        <v>50</v>
      </c>
      <c r="E33" s="1">
        <f>'SB1'!F33+Clan!F33+Lech!F33+Rad!F33+Pew!F33</f>
        <v>8</v>
      </c>
      <c r="G33">
        <f t="shared" si="0"/>
        <v>0</v>
      </c>
      <c r="H33">
        <f t="shared" si="1"/>
        <v>3</v>
      </c>
      <c r="J33" s="1">
        <f t="shared" si="2"/>
        <v>12</v>
      </c>
      <c r="K33" s="1">
        <f t="shared" si="3"/>
        <v>2</v>
      </c>
      <c r="L33" s="1">
        <f t="shared" si="4"/>
        <v>8</v>
      </c>
    </row>
    <row r="34" spans="1:12" x14ac:dyDescent="0.2">
      <c r="A34" s="40" t="str">
        <f>'SB1'!A34</f>
        <v>M Harris</v>
      </c>
      <c r="B34" s="40" t="str">
        <f>'SB1'!B34</f>
        <v>Pewsey 2</v>
      </c>
      <c r="C34" s="1">
        <f>'SB1'!D34+Clan!D34+Lech!D34+Rad!D34+Pew!D34</f>
        <v>2</v>
      </c>
      <c r="D34" s="1">
        <f>'SB1'!E34+Clan!E34+Lech!E34+Rad!E34+Pew!E34</f>
        <v>37</v>
      </c>
      <c r="E34" s="1">
        <f>'SB1'!F34+Clan!F34+Lech!F34+Rad!F34+Pew!F34</f>
        <v>8</v>
      </c>
      <c r="G34">
        <f t="shared" si="0"/>
        <v>0</v>
      </c>
      <c r="H34">
        <f t="shared" si="1"/>
        <v>2</v>
      </c>
      <c r="J34" s="1">
        <f t="shared" si="2"/>
        <v>4</v>
      </c>
      <c r="K34" s="1">
        <f t="shared" si="3"/>
        <v>5</v>
      </c>
      <c r="L34" s="1">
        <f t="shared" si="4"/>
        <v>8</v>
      </c>
    </row>
    <row r="35" spans="1:12" x14ac:dyDescent="0.2">
      <c r="A35" s="40" t="str">
        <f>'SB1'!A35</f>
        <v>Dave Johnson</v>
      </c>
      <c r="B35" s="40" t="str">
        <f>'SB1'!B35</f>
        <v>Pewsey 2</v>
      </c>
      <c r="C35" s="1">
        <f>'SB1'!D35+Clan!D35+Lech!D35+Rad!D35+Pew!D35</f>
        <v>10</v>
      </c>
      <c r="D35" s="1">
        <f>'SB1'!E35+Clan!E35+Lech!E35+Rad!E35+Pew!E35</f>
        <v>5</v>
      </c>
      <c r="E35" s="1">
        <f>'SB1'!F35+Clan!F35+Lech!F35+Rad!F35+Pew!F35</f>
        <v>0</v>
      </c>
      <c r="G35">
        <f t="shared" si="0"/>
        <v>0</v>
      </c>
      <c r="H35">
        <f t="shared" si="1"/>
        <v>0</v>
      </c>
      <c r="J35" s="1">
        <f t="shared" si="2"/>
        <v>10</v>
      </c>
      <c r="K35" s="1">
        <f t="shared" si="3"/>
        <v>5</v>
      </c>
      <c r="L35" s="1">
        <f t="shared" si="4"/>
        <v>0</v>
      </c>
    </row>
    <row r="36" spans="1:12" x14ac:dyDescent="0.2">
      <c r="A36" s="40" t="str">
        <f>'SB1'!A36</f>
        <v>Alan Brown</v>
      </c>
      <c r="B36" s="40" t="str">
        <f>'SB1'!B36</f>
        <v>Pewsey 2</v>
      </c>
      <c r="C36" s="1">
        <f>'SB1'!D36+Clan!D36+Lech!D36+Rad!D36+Pew!D36</f>
        <v>5</v>
      </c>
      <c r="D36" s="1">
        <f>'SB1'!E36+Clan!E36+Lech!E36+Rad!E36+Pew!E36</f>
        <v>14</v>
      </c>
      <c r="E36" s="1">
        <f>'SB1'!F36+Clan!F36+Lech!F36+Rad!F36+Pew!F36</f>
        <v>0</v>
      </c>
      <c r="G36">
        <f t="shared" si="0"/>
        <v>0</v>
      </c>
      <c r="H36">
        <f t="shared" si="1"/>
        <v>0</v>
      </c>
      <c r="J36" s="1">
        <f t="shared" si="2"/>
        <v>5</v>
      </c>
      <c r="K36" s="1">
        <f t="shared" si="3"/>
        <v>14</v>
      </c>
      <c r="L36" s="1">
        <f t="shared" si="4"/>
        <v>0</v>
      </c>
    </row>
    <row r="37" spans="1:12" x14ac:dyDescent="0.2">
      <c r="A37" s="40" t="str">
        <f>'SB1'!A37</f>
        <v>S Dean</v>
      </c>
      <c r="B37" s="40" t="str">
        <f>'SB1'!B37</f>
        <v>Pewsey 2</v>
      </c>
      <c r="C37" s="1">
        <f>'SB1'!D37+Clan!D37+Lech!D37+Rad!D37+Pew!D37</f>
        <v>3</v>
      </c>
      <c r="D37" s="1">
        <f>'SB1'!E37+Clan!E37+Lech!E37+Rad!E37+Pew!E37</f>
        <v>41</v>
      </c>
      <c r="E37" s="1">
        <f>'SB1'!F37+Clan!F37+Lech!F37+Rad!F37+Pew!F37</f>
        <v>16</v>
      </c>
      <c r="G37">
        <f t="shared" si="0"/>
        <v>1</v>
      </c>
      <c r="H37">
        <f t="shared" si="1"/>
        <v>2</v>
      </c>
      <c r="J37" s="1">
        <f t="shared" si="2"/>
        <v>5</v>
      </c>
      <c r="K37" s="1">
        <f t="shared" si="3"/>
        <v>10</v>
      </c>
      <c r="L37" s="1">
        <f t="shared" si="4"/>
        <v>0</v>
      </c>
    </row>
    <row r="38" spans="1:12" x14ac:dyDescent="0.2">
      <c r="A38" s="40" t="str">
        <f>Clan!A38</f>
        <v>Neil Pegram</v>
      </c>
      <c r="B38" s="40" t="str">
        <f>Clan!B38</f>
        <v>Pewsey 2</v>
      </c>
      <c r="C38" s="1">
        <f>'SB1'!D38+Clan!D38+Lech!D38+Rad!D38+Pew!D38</f>
        <v>5</v>
      </c>
      <c r="D38" s="1">
        <f>'SB1'!E38+Clan!E38+Lech!E38+Rad!E38+Pew!E38</f>
        <v>2</v>
      </c>
      <c r="E38" s="1">
        <f>'SB1'!F38+Clan!F38+Lech!F38+Rad!F38+Pew!F38</f>
        <v>0</v>
      </c>
      <c r="G38">
        <f t="shared" ref="G38:G43" si="5">TRUNC(E38/16)</f>
        <v>0</v>
      </c>
      <c r="H38">
        <f t="shared" ref="H38:H43" si="6">TRUNC((D38+G38)/16)</f>
        <v>0</v>
      </c>
      <c r="J38" s="1">
        <f t="shared" ref="J38:J43" si="7">(C38+H38)</f>
        <v>5</v>
      </c>
      <c r="K38" s="1">
        <f t="shared" ref="K38:K43" si="8">(D38+G38)-(TRUNC((D38+G38)/16)*16)</f>
        <v>2</v>
      </c>
      <c r="L38" s="1">
        <f t="shared" ref="L38:L43" si="9">E38-(TRUNC(E38/16)*16)</f>
        <v>0</v>
      </c>
    </row>
    <row r="39" spans="1:12" x14ac:dyDescent="0.2">
      <c r="A39" s="40" t="str">
        <f>Clan!A39</f>
        <v>John Wright</v>
      </c>
      <c r="B39" s="40" t="str">
        <f>Clan!B39</f>
        <v>Isis B</v>
      </c>
      <c r="C39" s="1">
        <f>'SB1'!D39+Clan!D39+Lech!D39+Rad!D39+Pew!D39</f>
        <v>8</v>
      </c>
      <c r="D39" s="1">
        <f>'SB1'!E39+Clan!E39+Lech!E39+Rad!E39+Pew!E39</f>
        <v>20</v>
      </c>
      <c r="E39" s="1">
        <f>'SB1'!F39+Clan!F39+Lech!F39+Rad!F39+Pew!F39</f>
        <v>0</v>
      </c>
      <c r="G39">
        <f t="shared" si="5"/>
        <v>0</v>
      </c>
      <c r="H39">
        <f t="shared" si="6"/>
        <v>1</v>
      </c>
      <c r="J39" s="1">
        <f t="shared" si="7"/>
        <v>9</v>
      </c>
      <c r="K39" s="1">
        <f t="shared" si="8"/>
        <v>4</v>
      </c>
      <c r="L39" s="1">
        <f t="shared" si="9"/>
        <v>0</v>
      </c>
    </row>
    <row r="40" spans="1:12" x14ac:dyDescent="0.2">
      <c r="A40" s="40" t="str">
        <f>Clan!A40</f>
        <v>Simon Burden</v>
      </c>
      <c r="B40" s="40" t="str">
        <f>Clan!B40</f>
        <v>Pewsey B</v>
      </c>
      <c r="C40" s="1">
        <f>'SB1'!D40+Clan!D40+Lech!D40+Rad!D40+Pew!D40</f>
        <v>8</v>
      </c>
      <c r="D40" s="1">
        <f>'SB1'!E40+Clan!E40+Lech!E40+Rad!E40+Pew!E40</f>
        <v>35</v>
      </c>
      <c r="E40" s="1">
        <f>'SB1'!F40+Clan!F40+Lech!F40+Rad!F40+Pew!F40</f>
        <v>0</v>
      </c>
      <c r="G40">
        <f t="shared" si="5"/>
        <v>0</v>
      </c>
      <c r="H40">
        <f t="shared" si="6"/>
        <v>2</v>
      </c>
      <c r="J40" s="1">
        <f t="shared" si="7"/>
        <v>10</v>
      </c>
      <c r="K40" s="1">
        <f t="shared" si="8"/>
        <v>3</v>
      </c>
      <c r="L40" s="1">
        <f t="shared" si="9"/>
        <v>0</v>
      </c>
    </row>
    <row r="41" spans="1:12" x14ac:dyDescent="0.2">
      <c r="A41" s="40" t="str">
        <f>Clan!A41</f>
        <v>Trevor Bradley</v>
      </c>
      <c r="B41" s="40" t="str">
        <f>Clan!B41</f>
        <v>Isis B</v>
      </c>
      <c r="C41" s="1">
        <f>'SB1'!D41+Clan!D41+Lech!D41+Rad!D41+Pew!D41</f>
        <v>10</v>
      </c>
      <c r="D41" s="1">
        <f>'SB1'!E41+Clan!E41+Lech!E41+Rad!E41+Pew!E41</f>
        <v>2</v>
      </c>
      <c r="E41" s="1">
        <f>'SB1'!F41+Clan!F41+Lech!F41+Rad!F41+Pew!F41</f>
        <v>0</v>
      </c>
      <c r="G41">
        <f t="shared" si="5"/>
        <v>0</v>
      </c>
      <c r="H41">
        <f t="shared" si="6"/>
        <v>0</v>
      </c>
      <c r="J41" s="1">
        <f t="shared" si="7"/>
        <v>10</v>
      </c>
      <c r="K41" s="1">
        <f t="shared" si="8"/>
        <v>2</v>
      </c>
      <c r="L41" s="1">
        <f t="shared" si="9"/>
        <v>0</v>
      </c>
    </row>
    <row r="42" spans="1:12" x14ac:dyDescent="0.2">
      <c r="A42" s="40" t="str">
        <f>Clan!A42</f>
        <v>Steve Bull</v>
      </c>
      <c r="B42" s="40" t="str">
        <f>Clan!B42</f>
        <v>Isis B</v>
      </c>
      <c r="C42" s="1">
        <f>'SB1'!D42+Clan!D42+Lech!D42+Rad!D42+Pew!D42</f>
        <v>2</v>
      </c>
      <c r="D42" s="1">
        <f>'SB1'!E42+Clan!E42+Lech!E42+Rad!E42+Pew!E42</f>
        <v>18</v>
      </c>
      <c r="E42" s="1">
        <f>'SB1'!F42+Clan!F42+Lech!F42+Rad!F42+Pew!F42</f>
        <v>8</v>
      </c>
      <c r="G42">
        <f t="shared" si="5"/>
        <v>0</v>
      </c>
      <c r="H42">
        <f t="shared" si="6"/>
        <v>1</v>
      </c>
      <c r="J42" s="1">
        <f t="shared" si="7"/>
        <v>3</v>
      </c>
      <c r="K42" s="1">
        <f t="shared" si="8"/>
        <v>2</v>
      </c>
      <c r="L42" s="1">
        <f t="shared" si="9"/>
        <v>8</v>
      </c>
    </row>
    <row r="43" spans="1:12" x14ac:dyDescent="0.2">
      <c r="A43" s="40" t="str">
        <f>Clan!A43</f>
        <v>Tony Leach</v>
      </c>
      <c r="B43" s="40" t="str">
        <f>Clan!B43</f>
        <v>Lechlade/Clanfield</v>
      </c>
      <c r="C43" s="1">
        <f>'SB1'!D43+Clan!D43+Lech!D43+Rad!D43+Pew!D43</f>
        <v>3</v>
      </c>
      <c r="D43" s="1">
        <f>'SB1'!E43+Clan!E43+Lech!E43+Rad!E43+Pew!E43</f>
        <v>29</v>
      </c>
      <c r="E43" s="1">
        <f>'SB1'!F43+Clan!F43+Lech!F43+Rad!F43+Pew!F43</f>
        <v>0</v>
      </c>
      <c r="G43">
        <f t="shared" si="5"/>
        <v>0</v>
      </c>
      <c r="H43">
        <f t="shared" si="6"/>
        <v>1</v>
      </c>
      <c r="J43" s="1">
        <f t="shared" si="7"/>
        <v>4</v>
      </c>
      <c r="K43" s="1">
        <f t="shared" si="8"/>
        <v>13</v>
      </c>
      <c r="L43" s="1">
        <f t="shared" si="9"/>
        <v>0</v>
      </c>
    </row>
    <row r="44" spans="1:12" x14ac:dyDescent="0.2">
      <c r="A44" s="40" t="str">
        <f>Clan!A44</f>
        <v>Doug Foreshaw</v>
      </c>
      <c r="B44" s="40" t="str">
        <f>Clan!B44</f>
        <v>Lechlade/Clanfield</v>
      </c>
      <c r="C44" s="1">
        <f>'SB1'!D44+Clan!D44+Lech!D44+Rad!D44+Pew!D44</f>
        <v>13</v>
      </c>
      <c r="D44" s="1">
        <f>'SB1'!E44+Clan!E44+Lech!E44+Rad!E44+Pew!E44</f>
        <v>16</v>
      </c>
      <c r="E44" s="1">
        <f>'SB1'!F44+Clan!F44+Lech!F44+Rad!F44+Pew!F44</f>
        <v>0</v>
      </c>
      <c r="G44">
        <f t="shared" ref="G44:G49" si="10">TRUNC(E44/16)</f>
        <v>0</v>
      </c>
      <c r="H44">
        <f t="shared" ref="H44:H49" si="11">TRUNC((D44+G44)/16)</f>
        <v>1</v>
      </c>
      <c r="J44" s="1">
        <f t="shared" ref="J44:J49" si="12">(C44+H44)</f>
        <v>14</v>
      </c>
      <c r="K44" s="1">
        <f t="shared" ref="K44:K49" si="13">(D44+G44)-(TRUNC((D44+G44)/16)*16)</f>
        <v>0</v>
      </c>
      <c r="L44" s="1">
        <f t="shared" ref="L44:L49" si="14">E44-(TRUNC(E44/16)*16)</f>
        <v>0</v>
      </c>
    </row>
    <row r="45" spans="1:12" x14ac:dyDescent="0.2">
      <c r="A45" s="40" t="str">
        <f>Rad!A45</f>
        <v>Nigel Russell</v>
      </c>
      <c r="B45" s="40" t="str">
        <f>Rad!B45</f>
        <v>Isis B</v>
      </c>
      <c r="C45" s="1">
        <f>'SB1'!D45+Clan!D45+Lech!D45+Rad!D45+Pew!D45</f>
        <v>7</v>
      </c>
      <c r="D45" s="1">
        <f>'SB1'!E45+Clan!E45+Lech!E45+Rad!E45+Pew!E45</f>
        <v>16</v>
      </c>
      <c r="E45" s="1">
        <f>'SB1'!F45+Clan!F45+Lech!F45+Rad!F45+Pew!F45</f>
        <v>8</v>
      </c>
      <c r="G45">
        <f t="shared" si="10"/>
        <v>0</v>
      </c>
      <c r="H45">
        <f t="shared" si="11"/>
        <v>1</v>
      </c>
      <c r="J45" s="1">
        <f t="shared" si="12"/>
        <v>8</v>
      </c>
      <c r="K45" s="1">
        <f t="shared" si="13"/>
        <v>0</v>
      </c>
      <c r="L45" s="1">
        <f t="shared" si="14"/>
        <v>8</v>
      </c>
    </row>
    <row r="46" spans="1:12" x14ac:dyDescent="0.2">
      <c r="A46" s="40" t="str">
        <f>Rad!A46</f>
        <v>Simon Irwin</v>
      </c>
      <c r="B46" s="40" t="str">
        <f>Rad!B46</f>
        <v>Pewsey 1</v>
      </c>
      <c r="C46" s="1">
        <f>'SB1'!D46+Clan!D46+Lech!D46+Rad!D46+Pew!D46</f>
        <v>10</v>
      </c>
      <c r="D46" s="1">
        <f>'SB1'!E46+Clan!E46+Lech!E46+Rad!E46+Pew!E46</f>
        <v>21</v>
      </c>
      <c r="E46" s="1">
        <f>'SB1'!F46+Clan!F46+Lech!F46+Rad!F46+Pew!F46</f>
        <v>8</v>
      </c>
      <c r="G46">
        <f t="shared" si="10"/>
        <v>0</v>
      </c>
      <c r="H46">
        <f t="shared" si="11"/>
        <v>1</v>
      </c>
      <c r="J46" s="1">
        <f t="shared" si="12"/>
        <v>11</v>
      </c>
      <c r="K46" s="1">
        <f t="shared" si="13"/>
        <v>5</v>
      </c>
      <c r="L46" s="1">
        <f t="shared" si="14"/>
        <v>8</v>
      </c>
    </row>
    <row r="47" spans="1:12" x14ac:dyDescent="0.2">
      <c r="A47" s="40" t="str">
        <f>Rad!A47</f>
        <v>Steve Hiscock</v>
      </c>
      <c r="B47" s="40" t="str">
        <f>Rad!B47</f>
        <v>Pewsey 2</v>
      </c>
      <c r="C47" s="1">
        <f>'SB1'!D47+Clan!D47+Lech!D47+Rad!D47+Pew!D47</f>
        <v>1</v>
      </c>
      <c r="D47" s="1">
        <f>'SB1'!E47+Clan!E47+Lech!E47+Rad!E47+Pew!E47</f>
        <v>8</v>
      </c>
      <c r="E47" s="1">
        <f>'SB1'!F47+Clan!F47+Lech!F47+Rad!F47+Pew!F47</f>
        <v>0</v>
      </c>
      <c r="G47">
        <f t="shared" si="10"/>
        <v>0</v>
      </c>
      <c r="H47">
        <f t="shared" si="11"/>
        <v>0</v>
      </c>
      <c r="J47" s="1">
        <f t="shared" si="12"/>
        <v>1</v>
      </c>
      <c r="K47" s="1">
        <f t="shared" si="13"/>
        <v>8</v>
      </c>
      <c r="L47" s="1">
        <f t="shared" si="14"/>
        <v>0</v>
      </c>
    </row>
    <row r="48" spans="1:12" x14ac:dyDescent="0.2">
      <c r="A48" s="40" t="str">
        <f>Rad!A48</f>
        <v>Arthur Cook</v>
      </c>
      <c r="B48" s="40" t="str">
        <f>Rad!B48</f>
        <v>Isis B</v>
      </c>
      <c r="C48" s="1">
        <f>'SB1'!D48+Clan!D48+Lech!D48+Rad!D48+Pew!D48</f>
        <v>2</v>
      </c>
      <c r="D48" s="1">
        <f>'SB1'!E48+Clan!E48+Lech!E48+Rad!E48+Pew!E48</f>
        <v>21</v>
      </c>
      <c r="E48" s="1">
        <f>'SB1'!F48+Clan!F48+Lech!F48+Rad!F48+Pew!F48</f>
        <v>0</v>
      </c>
      <c r="G48">
        <f t="shared" si="10"/>
        <v>0</v>
      </c>
      <c r="H48">
        <f t="shared" si="11"/>
        <v>1</v>
      </c>
      <c r="J48" s="1">
        <f t="shared" si="12"/>
        <v>3</v>
      </c>
      <c r="K48" s="1">
        <f t="shared" si="13"/>
        <v>5</v>
      </c>
      <c r="L48" s="1">
        <f t="shared" si="14"/>
        <v>0</v>
      </c>
    </row>
    <row r="49" spans="1:12" x14ac:dyDescent="0.2">
      <c r="A49" s="40" t="str">
        <f>Rad!A49</f>
        <v>Bob Garrett</v>
      </c>
      <c r="B49" s="40" t="str">
        <f>Rad!B49</f>
        <v>Isis B</v>
      </c>
      <c r="C49" s="1">
        <f>'SB1'!D49+Clan!D49+Lech!D49+Rad!D49+Pew!D49</f>
        <v>3</v>
      </c>
      <c r="D49" s="1">
        <f>'SB1'!E49+Clan!E49+Lech!E49+Rad!E49+Pew!E49</f>
        <v>1</v>
      </c>
      <c r="E49" s="1">
        <f>'SB1'!F49+Clan!F49+Lech!F49+Rad!F49+Pew!F49</f>
        <v>0</v>
      </c>
      <c r="G49">
        <f t="shared" si="10"/>
        <v>0</v>
      </c>
      <c r="H49">
        <f t="shared" si="11"/>
        <v>0</v>
      </c>
      <c r="J49" s="1">
        <f t="shared" si="12"/>
        <v>3</v>
      </c>
      <c r="K49" s="1">
        <f t="shared" si="13"/>
        <v>1</v>
      </c>
      <c r="L49" s="1">
        <f t="shared" si="14"/>
        <v>0</v>
      </c>
    </row>
    <row r="50" spans="1:12" x14ac:dyDescent="0.2">
      <c r="A50" s="40" t="str">
        <f>Pew!A50</f>
        <v>Steve Heath</v>
      </c>
      <c r="B50" s="40" t="str">
        <f>Pew!B50</f>
        <v>Isis B</v>
      </c>
      <c r="C50" s="1">
        <f>'SB1'!D50+Clan!D50+Lech!D50+Rad!D50+Pew!D50</f>
        <v>1</v>
      </c>
      <c r="D50" s="1">
        <f>'SB1'!E50+Clan!E50+Lech!E50+Rad!E50+Pew!E50</f>
        <v>12</v>
      </c>
      <c r="E50" s="1">
        <f>'SB1'!F50+Clan!F50+Lech!F50+Rad!F50+Pew!F50</f>
        <v>0</v>
      </c>
      <c r="G50">
        <f t="shared" ref="G50:G52" si="15">TRUNC(E50/16)</f>
        <v>0</v>
      </c>
      <c r="H50">
        <f t="shared" ref="H50:H52" si="16">TRUNC((D50+G50)/16)</f>
        <v>0</v>
      </c>
      <c r="J50" s="1">
        <f t="shared" ref="J50:J52" si="17">(C50+H50)</f>
        <v>1</v>
      </c>
      <c r="K50" s="1">
        <f t="shared" ref="K50:K52" si="18">(D50+G50)-(TRUNC((D50+G50)/16)*16)</f>
        <v>12</v>
      </c>
      <c r="L50" s="1">
        <f t="shared" ref="L50:L52" si="19">E50-(TRUNC(E50/16)*16)</f>
        <v>0</v>
      </c>
    </row>
    <row r="51" spans="1:12" x14ac:dyDescent="0.2">
      <c r="A51" s="40" t="str">
        <f>Pew!A51</f>
        <v>James Carty</v>
      </c>
      <c r="B51" s="40" t="str">
        <f>Pew!B51</f>
        <v>Pewsey 1</v>
      </c>
      <c r="C51" s="1">
        <f>'SB1'!D51+Clan!D51+Lech!D51+Rad!D51+Pew!D51</f>
        <v>2</v>
      </c>
      <c r="D51" s="1">
        <f>'SB1'!E51+Clan!E51+Lech!E51+Rad!E51+Pew!E51</f>
        <v>1</v>
      </c>
      <c r="E51" s="1">
        <f>'SB1'!F51+Clan!F51+Lech!F51+Rad!F51+Pew!F51</f>
        <v>0</v>
      </c>
      <c r="G51">
        <f t="shared" si="15"/>
        <v>0</v>
      </c>
      <c r="H51">
        <f t="shared" si="16"/>
        <v>0</v>
      </c>
      <c r="J51" s="1">
        <f t="shared" si="17"/>
        <v>2</v>
      </c>
      <c r="K51" s="1">
        <f t="shared" si="18"/>
        <v>1</v>
      </c>
      <c r="L51" s="1">
        <f t="shared" si="19"/>
        <v>0</v>
      </c>
    </row>
    <row r="52" spans="1:12" x14ac:dyDescent="0.2">
      <c r="A52" s="40" t="str">
        <f>Pew!A52</f>
        <v>B Shuttler</v>
      </c>
      <c r="B52" s="40" t="str">
        <f>Pew!B52</f>
        <v>Pewsey 2</v>
      </c>
      <c r="C52" s="1">
        <f>'SB1'!D52+Clan!D52+Lech!D52+Rad!D52+Pew!D52</f>
        <v>3</v>
      </c>
      <c r="D52" s="1">
        <f>'SB1'!E52+Clan!E52+Lech!E52+Rad!E52+Pew!E52</f>
        <v>0</v>
      </c>
      <c r="E52" s="1">
        <f>'SB1'!F52+Clan!F52+Lech!F52+Rad!F52+Pew!F52</f>
        <v>0</v>
      </c>
      <c r="G52">
        <f t="shared" si="15"/>
        <v>0</v>
      </c>
      <c r="H52">
        <f t="shared" si="16"/>
        <v>0</v>
      </c>
      <c r="J52" s="1">
        <f t="shared" si="17"/>
        <v>3</v>
      </c>
      <c r="K52" s="1">
        <f t="shared" si="18"/>
        <v>0</v>
      </c>
      <c r="L52" s="1">
        <f t="shared" si="19"/>
        <v>0</v>
      </c>
    </row>
  </sheetData>
  <phoneticPr fontId="2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4"/>
  <sheetViews>
    <sheetView topLeftCell="A16" workbookViewId="0">
      <selection activeCell="T31" sqref="T31"/>
    </sheetView>
  </sheetViews>
  <sheetFormatPr defaultRowHeight="12.75" x14ac:dyDescent="0.2"/>
  <cols>
    <col min="1" max="1" width="8.7109375" customWidth="1"/>
    <col min="2" max="18" width="4" customWidth="1"/>
    <col min="19" max="19" width="4.85546875" customWidth="1"/>
    <col min="20" max="20" width="3.85546875" customWidth="1"/>
  </cols>
  <sheetData>
    <row r="1" spans="1:24" ht="13.5" thickBot="1" x14ac:dyDescent="0.25">
      <c r="B1" s="8" t="s">
        <v>6</v>
      </c>
      <c r="C1" s="8"/>
      <c r="D1" s="8"/>
      <c r="E1" s="8" t="s">
        <v>10</v>
      </c>
      <c r="F1" s="8"/>
      <c r="G1" s="8"/>
      <c r="H1" s="8" t="s">
        <v>3</v>
      </c>
      <c r="K1" s="8" t="s">
        <v>36</v>
      </c>
      <c r="L1" s="8"/>
      <c r="M1" s="8"/>
      <c r="N1" s="8" t="s">
        <v>83</v>
      </c>
      <c r="O1" s="8"/>
      <c r="P1" s="8"/>
      <c r="Q1" s="8" t="s">
        <v>11</v>
      </c>
      <c r="R1" s="8"/>
      <c r="S1" s="8"/>
      <c r="T1" s="8"/>
    </row>
    <row r="2" spans="1:24" ht="13.5" thickBot="1" x14ac:dyDescent="0.25">
      <c r="A2" t="s">
        <v>16</v>
      </c>
      <c r="B2" s="28">
        <f>'SB1'!D2</f>
        <v>2</v>
      </c>
      <c r="C2" s="29">
        <f>'SB1'!E2</f>
        <v>12</v>
      </c>
      <c r="D2" s="30">
        <f>'SB1'!F2</f>
        <v>0</v>
      </c>
      <c r="E2" s="28">
        <f>'SB1'!D8</f>
        <v>0</v>
      </c>
      <c r="F2" s="28">
        <f>'SB1'!E8</f>
        <v>6</v>
      </c>
      <c r="G2" s="28">
        <f>'SB1'!F8</f>
        <v>0</v>
      </c>
      <c r="H2" s="28">
        <f>'SB1'!D14</f>
        <v>1</v>
      </c>
      <c r="I2" s="28">
        <f>'SB1'!E14</f>
        <v>1</v>
      </c>
      <c r="J2" s="28">
        <f>'SB1'!F14</f>
        <v>0</v>
      </c>
      <c r="K2" s="28">
        <f>'SB1'!D20</f>
        <v>0</v>
      </c>
      <c r="L2" s="28">
        <f>'SB1'!E20</f>
        <v>12</v>
      </c>
      <c r="M2" s="28">
        <f>'SB1'!F20</f>
        <v>0</v>
      </c>
      <c r="N2" s="28">
        <f>'SB1'!D26</f>
        <v>4</v>
      </c>
      <c r="O2" s="28">
        <f>'SB1'!E26</f>
        <v>14</v>
      </c>
      <c r="P2" s="28">
        <f>'SB1'!F26</f>
        <v>8</v>
      </c>
      <c r="Q2" s="28">
        <f>'SB1'!D32</f>
        <v>3</v>
      </c>
      <c r="R2" s="28">
        <f>'SB1'!E32</f>
        <v>5</v>
      </c>
      <c r="S2" s="28">
        <f>'SB1'!F32</f>
        <v>0</v>
      </c>
    </row>
    <row r="3" spans="1:24" ht="13.5" thickBot="1" x14ac:dyDescent="0.25">
      <c r="A3" t="s">
        <v>17</v>
      </c>
      <c r="B3" s="28">
        <f>'SB1'!D3</f>
        <v>0</v>
      </c>
      <c r="C3" s="29">
        <f>'SB1'!E3</f>
        <v>10</v>
      </c>
      <c r="D3" s="30">
        <f>'SB1'!F3</f>
        <v>0</v>
      </c>
      <c r="E3" s="28">
        <f>'SB1'!D9</f>
        <v>0</v>
      </c>
      <c r="F3" s="28">
        <f>'SB1'!E9</f>
        <v>5</v>
      </c>
      <c r="G3" s="28">
        <f>'SB1'!F9</f>
        <v>0</v>
      </c>
      <c r="H3" s="28">
        <f>'SB1'!D15</f>
        <v>1</v>
      </c>
      <c r="I3" s="28">
        <f>'SB1'!E15</f>
        <v>0</v>
      </c>
      <c r="J3" s="28">
        <f>'SB1'!F15</f>
        <v>0</v>
      </c>
      <c r="K3" s="28">
        <f>'SB1'!D21</f>
        <v>1</v>
      </c>
      <c r="L3" s="28">
        <f>'SB1'!E21</f>
        <v>10</v>
      </c>
      <c r="M3" s="28">
        <f>'SB1'!F21</f>
        <v>0</v>
      </c>
      <c r="N3" s="28">
        <f>'SB1'!D27</f>
        <v>3</v>
      </c>
      <c r="O3" s="28">
        <f>'SB1'!E27</f>
        <v>0</v>
      </c>
      <c r="P3" s="28">
        <f>'SB1'!F27</f>
        <v>8</v>
      </c>
      <c r="Q3" s="28">
        <f>'SB1'!D33</f>
        <v>0</v>
      </c>
      <c r="R3" s="28">
        <f>'SB1'!E33</f>
        <v>2</v>
      </c>
      <c r="S3" s="28">
        <f>'SB1'!F33</f>
        <v>8</v>
      </c>
      <c r="T3" s="31"/>
      <c r="V3" s="1"/>
      <c r="W3" s="1"/>
      <c r="X3" s="1"/>
    </row>
    <row r="4" spans="1:24" ht="13.5" thickBot="1" x14ac:dyDescent="0.25">
      <c r="A4" t="s">
        <v>18</v>
      </c>
      <c r="B4" s="28">
        <f>'SB1'!D4</f>
        <v>4</v>
      </c>
      <c r="C4" s="29">
        <f>'SB1'!E4</f>
        <v>0</v>
      </c>
      <c r="D4" s="30">
        <f>'SB1'!F4</f>
        <v>0</v>
      </c>
      <c r="E4" s="28">
        <f>'SB1'!D10</f>
        <v>5</v>
      </c>
      <c r="F4" s="28">
        <f>'SB1'!E10</f>
        <v>6</v>
      </c>
      <c r="G4" s="28">
        <f>'SB1'!F10</f>
        <v>0</v>
      </c>
      <c r="H4" s="28">
        <f>'SB1'!D16</f>
        <v>6</v>
      </c>
      <c r="I4" s="28">
        <f>'SB1'!E16</f>
        <v>0</v>
      </c>
      <c r="J4" s="28">
        <f>'SB1'!F16</f>
        <v>0</v>
      </c>
      <c r="K4" s="28">
        <f>'SB1'!D22</f>
        <v>2</v>
      </c>
      <c r="L4" s="28">
        <f>'SB1'!E22</f>
        <v>5</v>
      </c>
      <c r="M4" s="28">
        <f>'SB1'!F22</f>
        <v>0</v>
      </c>
      <c r="N4" s="28">
        <f>'SB1'!D28</f>
        <v>2</v>
      </c>
      <c r="O4" s="28">
        <f>'SB1'!E28</f>
        <v>14</v>
      </c>
      <c r="P4" s="28">
        <f>'SB1'!F28</f>
        <v>0</v>
      </c>
      <c r="Q4" s="28">
        <f>'SB1'!D34</f>
        <v>0</v>
      </c>
      <c r="R4" s="28">
        <f>'SB1'!E34</f>
        <v>12</v>
      </c>
      <c r="S4" s="28">
        <f>'SB1'!F34</f>
        <v>0</v>
      </c>
      <c r="T4" s="31"/>
      <c r="V4" s="1"/>
      <c r="W4" s="1"/>
      <c r="X4" s="1"/>
    </row>
    <row r="5" spans="1:24" ht="13.5" thickBot="1" x14ac:dyDescent="0.25">
      <c r="A5" t="s">
        <v>19</v>
      </c>
      <c r="B5" s="28">
        <f>'SB1'!D5</f>
        <v>4</v>
      </c>
      <c r="C5" s="29">
        <f>'SB1'!E5</f>
        <v>7</v>
      </c>
      <c r="D5" s="30">
        <f>'SB1'!F5</f>
        <v>0</v>
      </c>
      <c r="E5" s="28">
        <f>'SB1'!D11</f>
        <v>0</v>
      </c>
      <c r="F5" s="28">
        <f>'SB1'!E11</f>
        <v>0</v>
      </c>
      <c r="G5" s="28">
        <f>'SB1'!F11</f>
        <v>0</v>
      </c>
      <c r="H5" s="28">
        <f>'SB1'!D17</f>
        <v>2</v>
      </c>
      <c r="I5" s="28">
        <f>'SB1'!E17</f>
        <v>14</v>
      </c>
      <c r="J5" s="28">
        <f>'SB1'!F17</f>
        <v>0</v>
      </c>
      <c r="K5" s="28">
        <f>'SB1'!D23</f>
        <v>8</v>
      </c>
      <c r="L5" s="28">
        <f>'SB1'!E23</f>
        <v>7</v>
      </c>
      <c r="M5" s="28">
        <f>'SB1'!F23</f>
        <v>0</v>
      </c>
      <c r="N5" s="28">
        <f>'SB1'!D29</f>
        <v>5</v>
      </c>
      <c r="O5" s="28">
        <f>'SB1'!E29</f>
        <v>14</v>
      </c>
      <c r="P5" s="28">
        <f>'SB1'!F29</f>
        <v>0</v>
      </c>
      <c r="Q5" s="28">
        <f>'SB1'!D35</f>
        <v>10</v>
      </c>
      <c r="R5" s="28">
        <f>'SB1'!E35</f>
        <v>5</v>
      </c>
      <c r="S5" s="28">
        <f>'SB1'!F35</f>
        <v>0</v>
      </c>
      <c r="T5" s="31"/>
      <c r="V5" s="1"/>
      <c r="W5" s="1"/>
      <c r="X5" s="1"/>
    </row>
    <row r="6" spans="1:24" ht="13.5" thickBot="1" x14ac:dyDescent="0.25">
      <c r="A6" t="s">
        <v>20</v>
      </c>
      <c r="B6" s="28">
        <f>'SB1'!D6</f>
        <v>7</v>
      </c>
      <c r="C6" s="29">
        <f>'SB1'!E6</f>
        <v>0</v>
      </c>
      <c r="D6" s="30">
        <f>'SB1'!F6</f>
        <v>0</v>
      </c>
      <c r="E6" s="28">
        <f>'SB1'!D12</f>
        <v>0</v>
      </c>
      <c r="F6" s="28">
        <f>'SB1'!E12</f>
        <v>0</v>
      </c>
      <c r="G6" s="28">
        <f>'SB1'!F12</f>
        <v>0</v>
      </c>
      <c r="H6" s="28">
        <f>'SB1'!D18</f>
        <v>4</v>
      </c>
      <c r="I6" s="28">
        <f>'SB1'!E18</f>
        <v>4</v>
      </c>
      <c r="J6" s="28">
        <f>'SB1'!F18</f>
        <v>0</v>
      </c>
      <c r="K6" s="28">
        <f>'SB1'!D24</f>
        <v>7</v>
      </c>
      <c r="L6" s="28">
        <f>'SB1'!E24</f>
        <v>14</v>
      </c>
      <c r="M6" s="28">
        <f>'SB1'!F24</f>
        <v>0</v>
      </c>
      <c r="N6" s="28">
        <f>'SB1'!D30</f>
        <v>4</v>
      </c>
      <c r="O6" s="28">
        <f>'SB1'!E30</f>
        <v>10</v>
      </c>
      <c r="P6" s="28">
        <f>'SB1'!F30</f>
        <v>0</v>
      </c>
      <c r="Q6" s="28">
        <f>'SB1'!D36</f>
        <v>5</v>
      </c>
      <c r="R6" s="28">
        <f>'SB1'!E36</f>
        <v>14</v>
      </c>
      <c r="S6" s="28">
        <f>'SB1'!F36</f>
        <v>0</v>
      </c>
      <c r="T6" s="31"/>
      <c r="V6" s="1"/>
      <c r="W6" s="1"/>
      <c r="X6" s="1"/>
    </row>
    <row r="7" spans="1:24" ht="13.5" thickBot="1" x14ac:dyDescent="0.25">
      <c r="A7" t="s">
        <v>21</v>
      </c>
      <c r="B7" s="28">
        <f>'SB1'!D7</f>
        <v>5</v>
      </c>
      <c r="C7" s="29">
        <f>'SB1'!E7</f>
        <v>5</v>
      </c>
      <c r="D7" s="30">
        <f>'SB1'!F7</f>
        <v>0</v>
      </c>
      <c r="E7" s="28">
        <f>'SB1'!D13</f>
        <v>0</v>
      </c>
      <c r="F7" s="28">
        <f>'SB1'!E13</f>
        <v>0</v>
      </c>
      <c r="G7" s="28">
        <f>'SB1'!F13</f>
        <v>0</v>
      </c>
      <c r="H7" s="28">
        <f>'SB1'!D19</f>
        <v>11</v>
      </c>
      <c r="I7" s="28">
        <f>'SB1'!E19</f>
        <v>8</v>
      </c>
      <c r="J7" s="28">
        <f>'SB1'!F19</f>
        <v>0</v>
      </c>
      <c r="K7" s="28">
        <f>'SB1'!D25</f>
        <v>5</v>
      </c>
      <c r="L7" s="28">
        <f>'SB1'!E25</f>
        <v>3</v>
      </c>
      <c r="M7" s="28">
        <f>'SB1'!F25</f>
        <v>0</v>
      </c>
      <c r="N7" s="28">
        <f>'SB1'!D31</f>
        <v>8</v>
      </c>
      <c r="O7" s="28">
        <f>'SB1'!E31</f>
        <v>7</v>
      </c>
      <c r="P7" s="28">
        <f>'SB1'!F31</f>
        <v>0</v>
      </c>
      <c r="Q7" s="28">
        <f>'SB1'!D37</f>
        <v>1</v>
      </c>
      <c r="R7" s="28">
        <f>'SB1'!E37</f>
        <v>11</v>
      </c>
      <c r="S7" s="28">
        <f>'SB1'!F37</f>
        <v>0</v>
      </c>
      <c r="T7" s="31"/>
      <c r="V7" s="1"/>
      <c r="W7" s="1"/>
      <c r="X7" s="1"/>
    </row>
    <row r="8" spans="1:24" ht="13.5" thickBot="1" x14ac:dyDescent="0.25">
      <c r="A8" t="s">
        <v>29</v>
      </c>
      <c r="B8" s="3">
        <f t="shared" ref="B8:S8" si="0">SUM(B2:B7)</f>
        <v>22</v>
      </c>
      <c r="C8" s="3">
        <f t="shared" si="0"/>
        <v>34</v>
      </c>
      <c r="D8" s="3">
        <f t="shared" si="0"/>
        <v>0</v>
      </c>
      <c r="E8" s="3">
        <f t="shared" si="0"/>
        <v>5</v>
      </c>
      <c r="F8" s="3">
        <f t="shared" si="0"/>
        <v>17</v>
      </c>
      <c r="G8" s="3">
        <f t="shared" si="0"/>
        <v>0</v>
      </c>
      <c r="H8" s="3">
        <f t="shared" si="0"/>
        <v>25</v>
      </c>
      <c r="I8" s="3">
        <f t="shared" si="0"/>
        <v>27</v>
      </c>
      <c r="J8" s="3">
        <f t="shared" si="0"/>
        <v>0</v>
      </c>
      <c r="K8" s="3">
        <f t="shared" si="0"/>
        <v>23</v>
      </c>
      <c r="L8" s="3">
        <f t="shared" si="0"/>
        <v>51</v>
      </c>
      <c r="M8" s="3">
        <f t="shared" si="0"/>
        <v>0</v>
      </c>
      <c r="N8" s="3">
        <f t="shared" si="0"/>
        <v>26</v>
      </c>
      <c r="O8" s="3">
        <f t="shared" si="0"/>
        <v>59</v>
      </c>
      <c r="P8" s="3">
        <f t="shared" si="0"/>
        <v>16</v>
      </c>
      <c r="Q8" s="3">
        <f t="shared" si="0"/>
        <v>19</v>
      </c>
      <c r="R8" s="3">
        <f t="shared" si="0"/>
        <v>49</v>
      </c>
      <c r="S8" s="3">
        <f t="shared" si="0"/>
        <v>8</v>
      </c>
      <c r="T8" s="31"/>
      <c r="V8" s="1"/>
      <c r="W8" s="1"/>
      <c r="X8" s="1"/>
    </row>
    <row r="9" spans="1:24" ht="13.5" thickBot="1" x14ac:dyDescent="0.25">
      <c r="A9" t="s">
        <v>30</v>
      </c>
      <c r="B9" s="20">
        <f>B8+TRUNC(C8/16)</f>
        <v>24</v>
      </c>
      <c r="C9" s="20">
        <f>C8-(TRUNC(C8/16)*16)+TRUNC(D8/16)</f>
        <v>2</v>
      </c>
      <c r="D9" s="20">
        <f>D8-(TRUNC(D8/16)*16)</f>
        <v>0</v>
      </c>
      <c r="E9" s="35">
        <f>E8+TRUNC(F8/16)</f>
        <v>6</v>
      </c>
      <c r="F9" s="35">
        <f>F8-(TRUNC(F8/16)*16)+TRUNC(G8/16)</f>
        <v>1</v>
      </c>
      <c r="G9" s="35">
        <f>G8-(TRUNC(G8/16)*16)</f>
        <v>0</v>
      </c>
      <c r="H9" s="20">
        <f>H8+TRUNC(I8/16)</f>
        <v>26</v>
      </c>
      <c r="I9" s="20">
        <f>I8-(TRUNC(I8/16)*16)+TRUNC(J8/16)</f>
        <v>11</v>
      </c>
      <c r="J9" s="20">
        <f>J8-(TRUNC(J8/16)*16)</f>
        <v>0</v>
      </c>
      <c r="K9" s="35">
        <f>K8+TRUNC(L8/16)</f>
        <v>26</v>
      </c>
      <c r="L9" s="35">
        <f>L8-(TRUNC(L8/16)*16)+TRUNC(M8/16)</f>
        <v>3</v>
      </c>
      <c r="M9" s="35">
        <f>M8-(TRUNC(M8/16)*16)</f>
        <v>0</v>
      </c>
      <c r="N9" s="20">
        <f>N8+TRUNC(O8/16)</f>
        <v>29</v>
      </c>
      <c r="O9" s="20">
        <f>O8-(TRUNC(O8/16)*16)+TRUNC(P8/16)</f>
        <v>12</v>
      </c>
      <c r="P9" s="20">
        <f>P8-(TRUNC(P8/16)*16)</f>
        <v>0</v>
      </c>
      <c r="Q9" s="35">
        <f>Q8+TRUNC(R8/16)</f>
        <v>22</v>
      </c>
      <c r="R9" s="35">
        <f>R8-(TRUNC(R8/16)*16)+TRUNC(S8/16)</f>
        <v>1</v>
      </c>
      <c r="S9" s="35">
        <f>S8-(TRUNC(S8/16)*16)</f>
        <v>8</v>
      </c>
      <c r="T9" s="31"/>
    </row>
    <row r="10" spans="1:24" ht="13.5" thickBot="1" x14ac:dyDescent="0.25">
      <c r="A10" t="s">
        <v>16</v>
      </c>
      <c r="B10" s="28">
        <v>2</v>
      </c>
      <c r="C10" s="28">
        <v>10</v>
      </c>
      <c r="D10" s="28">
        <v>0</v>
      </c>
      <c r="E10" s="28">
        <v>1</v>
      </c>
      <c r="F10" s="28">
        <v>4</v>
      </c>
      <c r="G10" s="28">
        <v>8</v>
      </c>
      <c r="H10" s="28">
        <v>1</v>
      </c>
      <c r="I10" s="28">
        <v>13</v>
      </c>
      <c r="J10" s="28">
        <v>0</v>
      </c>
      <c r="K10" s="28">
        <v>2</v>
      </c>
      <c r="L10" s="28">
        <v>6</v>
      </c>
      <c r="M10" s="28">
        <v>0</v>
      </c>
      <c r="N10" s="28">
        <v>2</v>
      </c>
      <c r="O10" s="28">
        <v>6</v>
      </c>
      <c r="P10" s="28">
        <v>0</v>
      </c>
      <c r="Q10" s="28">
        <v>2</v>
      </c>
      <c r="R10" s="28">
        <v>12</v>
      </c>
      <c r="S10" s="28">
        <v>0</v>
      </c>
      <c r="T10" s="31"/>
    </row>
    <row r="11" spans="1:24" ht="13.5" thickBot="1" x14ac:dyDescent="0.25">
      <c r="A11" t="s">
        <v>17</v>
      </c>
      <c r="B11" s="28">
        <v>4</v>
      </c>
      <c r="C11" s="28">
        <v>12</v>
      </c>
      <c r="D11" s="28">
        <v>8</v>
      </c>
      <c r="E11" s="28">
        <v>2</v>
      </c>
      <c r="F11" s="28">
        <v>2</v>
      </c>
      <c r="G11" s="28">
        <v>0</v>
      </c>
      <c r="H11" s="28">
        <v>4</v>
      </c>
      <c r="I11" s="28">
        <v>2</v>
      </c>
      <c r="J11" s="28">
        <v>8</v>
      </c>
      <c r="K11" s="28">
        <v>5</v>
      </c>
      <c r="L11" s="28">
        <v>1</v>
      </c>
      <c r="M11" s="28">
        <v>0</v>
      </c>
      <c r="N11" s="28">
        <v>2</v>
      </c>
      <c r="O11" s="28">
        <v>7</v>
      </c>
      <c r="P11" s="28">
        <v>0</v>
      </c>
      <c r="Q11" s="28">
        <v>5</v>
      </c>
      <c r="R11" s="28">
        <v>2</v>
      </c>
      <c r="S11" s="28">
        <v>0</v>
      </c>
      <c r="T11" s="31"/>
    </row>
    <row r="12" spans="1:24" ht="13.5" thickBot="1" x14ac:dyDescent="0.25">
      <c r="A12" t="s">
        <v>18</v>
      </c>
      <c r="B12" s="28">
        <v>1</v>
      </c>
      <c r="C12" s="28">
        <v>8</v>
      </c>
      <c r="D12" s="28">
        <v>0</v>
      </c>
      <c r="E12" s="28">
        <v>3</v>
      </c>
      <c r="F12" s="28">
        <v>10</v>
      </c>
      <c r="G12" s="28">
        <v>0</v>
      </c>
      <c r="H12" s="28">
        <v>5</v>
      </c>
      <c r="I12" s="28">
        <v>9</v>
      </c>
      <c r="J12" s="28">
        <v>0</v>
      </c>
      <c r="K12" s="28">
        <v>1</v>
      </c>
      <c r="L12" s="28">
        <v>0</v>
      </c>
      <c r="M12" s="28">
        <v>0</v>
      </c>
      <c r="N12" s="28">
        <v>1</v>
      </c>
      <c r="O12" s="28">
        <v>3</v>
      </c>
      <c r="P12" s="28">
        <v>0</v>
      </c>
      <c r="Q12" s="28">
        <v>3</v>
      </c>
      <c r="R12" s="28">
        <v>15</v>
      </c>
      <c r="S12" s="28">
        <v>0</v>
      </c>
      <c r="T12" s="31"/>
    </row>
    <row r="13" spans="1:24" ht="13.5" thickBot="1" x14ac:dyDescent="0.25">
      <c r="A13" t="s">
        <v>19</v>
      </c>
      <c r="B13" s="28">
        <v>2</v>
      </c>
      <c r="C13" s="28">
        <v>2</v>
      </c>
      <c r="D13" s="28">
        <v>0</v>
      </c>
      <c r="E13" s="28">
        <v>4</v>
      </c>
      <c r="F13" s="28">
        <v>0</v>
      </c>
      <c r="G13" s="28">
        <v>0</v>
      </c>
      <c r="H13" s="28">
        <v>1</v>
      </c>
      <c r="I13" s="28">
        <v>8</v>
      </c>
      <c r="J13" s="28">
        <v>8</v>
      </c>
      <c r="K13" s="28">
        <v>2</v>
      </c>
      <c r="L13" s="28">
        <v>8</v>
      </c>
      <c r="M13" s="28">
        <v>8</v>
      </c>
      <c r="N13" s="28">
        <v>1</v>
      </c>
      <c r="O13" s="28">
        <v>5</v>
      </c>
      <c r="P13" s="28">
        <v>8</v>
      </c>
      <c r="Q13" s="28">
        <v>1</v>
      </c>
      <c r="R13" s="28">
        <v>0</v>
      </c>
      <c r="S13" s="28">
        <v>0</v>
      </c>
      <c r="T13" s="31"/>
    </row>
    <row r="14" spans="1:24" ht="13.5" thickBot="1" x14ac:dyDescent="0.25">
      <c r="A14" t="s">
        <v>20</v>
      </c>
      <c r="B14" s="28">
        <v>1</v>
      </c>
      <c r="C14" s="28">
        <v>3</v>
      </c>
      <c r="D14" s="28">
        <v>0</v>
      </c>
      <c r="E14" s="28">
        <v>0</v>
      </c>
      <c r="F14" s="28">
        <v>5</v>
      </c>
      <c r="G14" s="28">
        <v>0</v>
      </c>
      <c r="H14" s="28">
        <v>4</v>
      </c>
      <c r="I14" s="28">
        <v>4</v>
      </c>
      <c r="J14" s="28">
        <v>0</v>
      </c>
      <c r="K14" s="28">
        <v>1</v>
      </c>
      <c r="L14" s="28">
        <v>10</v>
      </c>
      <c r="M14" s="28">
        <v>0</v>
      </c>
      <c r="N14" s="28">
        <v>1</v>
      </c>
      <c r="O14" s="28">
        <v>4</v>
      </c>
      <c r="P14" s="28">
        <v>8</v>
      </c>
      <c r="Q14" s="28">
        <v>0</v>
      </c>
      <c r="R14" s="28">
        <v>5</v>
      </c>
      <c r="S14" s="28">
        <v>8</v>
      </c>
      <c r="T14" s="31"/>
    </row>
    <row r="15" spans="1:24" ht="13.5" thickBot="1" x14ac:dyDescent="0.25">
      <c r="A15" t="s">
        <v>21</v>
      </c>
      <c r="B15" s="28">
        <v>2</v>
      </c>
      <c r="C15" s="28">
        <v>8</v>
      </c>
      <c r="D15" s="28">
        <v>8</v>
      </c>
      <c r="E15" s="28">
        <v>2</v>
      </c>
      <c r="F15" s="28">
        <v>14</v>
      </c>
      <c r="G15" s="28">
        <v>8</v>
      </c>
      <c r="H15" s="28">
        <v>3</v>
      </c>
      <c r="I15" s="28">
        <v>7</v>
      </c>
      <c r="J15" s="28">
        <v>0</v>
      </c>
      <c r="K15" s="28">
        <v>2</v>
      </c>
      <c r="L15" s="28">
        <v>3</v>
      </c>
      <c r="M15" s="28">
        <v>0</v>
      </c>
      <c r="N15" s="28">
        <v>2</v>
      </c>
      <c r="O15" s="28">
        <v>12</v>
      </c>
      <c r="P15" s="28">
        <v>0</v>
      </c>
      <c r="Q15" s="28">
        <v>1</v>
      </c>
      <c r="R15" s="28">
        <v>14</v>
      </c>
      <c r="S15" s="28">
        <v>0</v>
      </c>
      <c r="T15" s="31"/>
    </row>
    <row r="16" spans="1:24" x14ac:dyDescent="0.2">
      <c r="A16" t="s">
        <v>29</v>
      </c>
      <c r="B16" s="28">
        <f t="shared" ref="B16:S16" si="1">SUM(B10:B15)</f>
        <v>12</v>
      </c>
      <c r="C16" s="28">
        <f t="shared" si="1"/>
        <v>43</v>
      </c>
      <c r="D16" s="28">
        <f t="shared" si="1"/>
        <v>16</v>
      </c>
      <c r="E16" s="28">
        <f t="shared" si="1"/>
        <v>12</v>
      </c>
      <c r="F16" s="28">
        <f t="shared" si="1"/>
        <v>35</v>
      </c>
      <c r="G16" s="28">
        <f t="shared" si="1"/>
        <v>16</v>
      </c>
      <c r="H16" s="28">
        <f>SUM(H10:H15)</f>
        <v>18</v>
      </c>
      <c r="I16" s="28">
        <f t="shared" si="1"/>
        <v>43</v>
      </c>
      <c r="J16" s="28">
        <f>SUM(J10:J15)</f>
        <v>16</v>
      </c>
      <c r="K16" s="28">
        <f t="shared" si="1"/>
        <v>13</v>
      </c>
      <c r="L16" s="28">
        <f t="shared" si="1"/>
        <v>28</v>
      </c>
      <c r="M16" s="28">
        <f t="shared" si="1"/>
        <v>8</v>
      </c>
      <c r="N16" s="28">
        <f t="shared" si="1"/>
        <v>9</v>
      </c>
      <c r="O16" s="28">
        <f t="shared" si="1"/>
        <v>37</v>
      </c>
      <c r="P16" s="28">
        <f t="shared" si="1"/>
        <v>16</v>
      </c>
      <c r="Q16" s="28">
        <f t="shared" si="1"/>
        <v>12</v>
      </c>
      <c r="R16" s="28">
        <f t="shared" si="1"/>
        <v>48</v>
      </c>
      <c r="S16" s="28">
        <f t="shared" si="1"/>
        <v>8</v>
      </c>
      <c r="T16" s="31"/>
    </row>
    <row r="17" spans="1:20" ht="13.5" thickBot="1" x14ac:dyDescent="0.25">
      <c r="A17" t="s">
        <v>30</v>
      </c>
      <c r="B17" s="20">
        <f>B16+TRUNC(C16/16)</f>
        <v>14</v>
      </c>
      <c r="C17" s="20">
        <f>C16-(TRUNC(C16/16)*16)+TRUNC(D16/16)</f>
        <v>12</v>
      </c>
      <c r="D17" s="20">
        <f>D16-(TRUNC(D16/16)*16)</f>
        <v>0</v>
      </c>
      <c r="E17" s="35">
        <f>E16+TRUNC(F16/16)</f>
        <v>14</v>
      </c>
      <c r="F17" s="35">
        <f>F16-(TRUNC(F16/16)*16)+TRUNC(G16/16)</f>
        <v>4</v>
      </c>
      <c r="G17" s="35">
        <f>G16-(TRUNC(G16/16)*16)</f>
        <v>0</v>
      </c>
      <c r="H17" s="20">
        <f>H16+TRUNC(I16/16)</f>
        <v>20</v>
      </c>
      <c r="I17" s="20">
        <f>I16-(TRUNC(I16/16)*16)+TRUNC(J16/16)</f>
        <v>12</v>
      </c>
      <c r="J17" s="20">
        <f>J16-(TRUNC(J16/16)*16)</f>
        <v>0</v>
      </c>
      <c r="K17" s="35">
        <f>K16+TRUNC(L16/16)</f>
        <v>14</v>
      </c>
      <c r="L17" s="35">
        <f>L16-(TRUNC(L16/16)*16)+TRUNC(M16/16)</f>
        <v>12</v>
      </c>
      <c r="M17" s="35">
        <f>M16-(TRUNC(M16/16)*16)</f>
        <v>8</v>
      </c>
      <c r="N17" s="20">
        <f>N16+TRUNC(O16/16)</f>
        <v>11</v>
      </c>
      <c r="O17" s="20">
        <f>O16-(TRUNC(O16/16)*16)+TRUNC(P16/16)</f>
        <v>6</v>
      </c>
      <c r="P17" s="20">
        <f>P16-(TRUNC(P16/16)*16)</f>
        <v>0</v>
      </c>
      <c r="Q17" s="35">
        <f>Q16+TRUNC(R16/16)</f>
        <v>15</v>
      </c>
      <c r="R17" s="35">
        <f>R16-(TRUNC(R16/16)*16)+TRUNC(S16/16)</f>
        <v>0</v>
      </c>
      <c r="S17" s="35">
        <f>S16-(TRUNC(S16/16)*16)</f>
        <v>8</v>
      </c>
      <c r="T17" s="31"/>
    </row>
    <row r="18" spans="1:20" ht="13.5" thickBot="1" x14ac:dyDescent="0.25">
      <c r="A18" t="s">
        <v>16</v>
      </c>
      <c r="B18" s="28">
        <v>6</v>
      </c>
      <c r="C18" s="28">
        <v>10</v>
      </c>
      <c r="D18" s="28">
        <v>0</v>
      </c>
      <c r="E18" s="28">
        <v>3</v>
      </c>
      <c r="F18" s="28">
        <v>1</v>
      </c>
      <c r="G18" s="28">
        <v>0</v>
      </c>
      <c r="H18" s="28">
        <v>6</v>
      </c>
      <c r="I18" s="28">
        <v>13</v>
      </c>
      <c r="J18" s="28">
        <v>0</v>
      </c>
      <c r="K18" s="28">
        <v>7</v>
      </c>
      <c r="L18" s="28">
        <v>0</v>
      </c>
      <c r="M18" s="28">
        <v>0</v>
      </c>
      <c r="N18" s="28">
        <v>5</v>
      </c>
      <c r="O18" s="28">
        <v>10</v>
      </c>
      <c r="P18" s="28">
        <v>0</v>
      </c>
      <c r="Q18" s="28">
        <v>12</v>
      </c>
      <c r="R18" s="28">
        <v>7</v>
      </c>
      <c r="S18" s="28">
        <v>0</v>
      </c>
      <c r="T18" s="31"/>
    </row>
    <row r="19" spans="1:20" ht="13.5" thickBot="1" x14ac:dyDescent="0.25">
      <c r="A19" t="s">
        <v>17</v>
      </c>
      <c r="B19" s="28">
        <v>6</v>
      </c>
      <c r="C19" s="28">
        <v>4</v>
      </c>
      <c r="D19" s="28">
        <v>0</v>
      </c>
      <c r="E19" s="31">
        <v>6</v>
      </c>
      <c r="F19" s="34">
        <v>2</v>
      </c>
      <c r="G19" s="32">
        <v>0</v>
      </c>
      <c r="H19" s="28">
        <v>4</v>
      </c>
      <c r="I19" s="28">
        <v>10</v>
      </c>
      <c r="J19" s="28">
        <v>0</v>
      </c>
      <c r="K19" s="28">
        <v>0</v>
      </c>
      <c r="L19" s="28">
        <v>6</v>
      </c>
      <c r="M19" s="28">
        <v>0</v>
      </c>
      <c r="N19" s="28">
        <v>6</v>
      </c>
      <c r="O19" s="28">
        <v>0</v>
      </c>
      <c r="P19" s="28">
        <v>0</v>
      </c>
      <c r="Q19" s="28">
        <v>1</v>
      </c>
      <c r="R19" s="28">
        <v>14</v>
      </c>
      <c r="S19" s="28">
        <v>0</v>
      </c>
      <c r="T19" s="31"/>
    </row>
    <row r="20" spans="1:20" ht="13.5" thickBot="1" x14ac:dyDescent="0.25">
      <c r="A20" t="s">
        <v>18</v>
      </c>
      <c r="B20" s="28">
        <v>9</v>
      </c>
      <c r="C20" s="28">
        <v>1</v>
      </c>
      <c r="D20" s="28">
        <v>0</v>
      </c>
      <c r="E20" s="28">
        <v>2</v>
      </c>
      <c r="F20" s="28">
        <v>0</v>
      </c>
      <c r="G20" s="28">
        <v>0</v>
      </c>
      <c r="H20" s="28">
        <v>9</v>
      </c>
      <c r="I20" s="28">
        <v>14</v>
      </c>
      <c r="J20" s="28">
        <v>0</v>
      </c>
      <c r="K20" s="28">
        <v>8</v>
      </c>
      <c r="L20" s="28">
        <v>1</v>
      </c>
      <c r="M20" s="28">
        <v>0</v>
      </c>
      <c r="N20" s="28">
        <v>10</v>
      </c>
      <c r="O20" s="28">
        <v>6</v>
      </c>
      <c r="P20" s="28">
        <v>0</v>
      </c>
      <c r="Q20" s="28">
        <v>6</v>
      </c>
      <c r="R20" s="28">
        <v>13</v>
      </c>
      <c r="S20" s="28">
        <v>0</v>
      </c>
      <c r="T20" s="31"/>
    </row>
    <row r="21" spans="1:20" ht="13.5" thickBot="1" x14ac:dyDescent="0.25">
      <c r="A21" t="s">
        <v>19</v>
      </c>
      <c r="B21" s="28">
        <v>3</v>
      </c>
      <c r="C21" s="28">
        <v>7</v>
      </c>
      <c r="D21" s="28">
        <v>0</v>
      </c>
      <c r="E21" s="28">
        <v>0</v>
      </c>
      <c r="F21" s="28">
        <v>9</v>
      </c>
      <c r="G21" s="28">
        <v>0</v>
      </c>
      <c r="H21" s="28">
        <v>6</v>
      </c>
      <c r="I21" s="28">
        <v>1</v>
      </c>
      <c r="J21" s="28">
        <v>0</v>
      </c>
      <c r="K21" s="28">
        <v>4</v>
      </c>
      <c r="L21" s="28">
        <v>0</v>
      </c>
      <c r="M21" s="28">
        <v>0</v>
      </c>
      <c r="N21" s="28">
        <v>8</v>
      </c>
      <c r="O21" s="28">
        <v>12</v>
      </c>
      <c r="P21" s="28">
        <v>0</v>
      </c>
      <c r="Q21" s="28">
        <v>1</v>
      </c>
      <c r="R21" s="28">
        <v>8</v>
      </c>
      <c r="S21" s="28">
        <v>0</v>
      </c>
      <c r="T21" s="31"/>
    </row>
    <row r="22" spans="1:20" ht="13.5" thickBot="1" x14ac:dyDescent="0.25">
      <c r="A22" t="s">
        <v>20</v>
      </c>
      <c r="B22" s="28">
        <v>1</v>
      </c>
      <c r="C22" s="28">
        <v>10</v>
      </c>
      <c r="D22" s="28">
        <v>0</v>
      </c>
      <c r="E22" s="28">
        <v>8</v>
      </c>
      <c r="F22" s="28">
        <v>13</v>
      </c>
      <c r="G22" s="28">
        <v>0</v>
      </c>
      <c r="H22" s="28">
        <v>4</v>
      </c>
      <c r="I22" s="28">
        <v>15</v>
      </c>
      <c r="J22" s="28">
        <v>0</v>
      </c>
      <c r="K22" s="28">
        <v>0</v>
      </c>
      <c r="L22" s="28">
        <v>5</v>
      </c>
      <c r="M22" s="28">
        <v>0</v>
      </c>
      <c r="N22" s="28">
        <v>3</v>
      </c>
      <c r="O22" s="28">
        <v>10</v>
      </c>
      <c r="P22" s="28">
        <v>0</v>
      </c>
      <c r="Q22" s="28">
        <v>1</v>
      </c>
      <c r="R22" s="28">
        <v>12</v>
      </c>
      <c r="S22" s="28">
        <v>0</v>
      </c>
      <c r="T22" s="31"/>
    </row>
    <row r="23" spans="1:20" ht="13.5" thickBot="1" x14ac:dyDescent="0.25">
      <c r="A23" t="s">
        <v>21</v>
      </c>
      <c r="B23" s="28">
        <v>5</v>
      </c>
      <c r="C23" s="28">
        <v>3</v>
      </c>
      <c r="D23" s="28">
        <v>0</v>
      </c>
      <c r="E23" s="28">
        <v>4</v>
      </c>
      <c r="F23" s="28">
        <v>7</v>
      </c>
      <c r="G23" s="28">
        <v>0</v>
      </c>
      <c r="H23" s="28">
        <v>6</v>
      </c>
      <c r="I23" s="28">
        <v>8</v>
      </c>
      <c r="J23" s="28">
        <v>0</v>
      </c>
      <c r="K23" s="28">
        <v>3</v>
      </c>
      <c r="L23" s="28">
        <v>9</v>
      </c>
      <c r="M23" s="28">
        <v>0</v>
      </c>
      <c r="N23" s="28">
        <v>4</v>
      </c>
      <c r="O23" s="28">
        <v>4</v>
      </c>
      <c r="P23" s="28">
        <v>0</v>
      </c>
      <c r="Q23" s="28">
        <v>3</v>
      </c>
      <c r="R23" s="28">
        <v>9</v>
      </c>
      <c r="S23" s="28">
        <v>0</v>
      </c>
      <c r="T23" s="31"/>
    </row>
    <row r="24" spans="1:20" ht="13.5" thickBot="1" x14ac:dyDescent="0.25">
      <c r="A24" t="s">
        <v>29</v>
      </c>
      <c r="B24" s="3">
        <f t="shared" ref="B24:S24" si="2">SUM(B18:B23)</f>
        <v>30</v>
      </c>
      <c r="C24" s="3">
        <f t="shared" si="2"/>
        <v>35</v>
      </c>
      <c r="D24" s="3">
        <f t="shared" si="2"/>
        <v>0</v>
      </c>
      <c r="E24" s="3">
        <f t="shared" si="2"/>
        <v>23</v>
      </c>
      <c r="F24" s="3">
        <f t="shared" si="2"/>
        <v>32</v>
      </c>
      <c r="G24" s="3">
        <f t="shared" si="2"/>
        <v>0</v>
      </c>
      <c r="H24" s="3">
        <f t="shared" si="2"/>
        <v>35</v>
      </c>
      <c r="I24" s="3">
        <f t="shared" si="2"/>
        <v>61</v>
      </c>
      <c r="J24" s="3">
        <f t="shared" si="2"/>
        <v>0</v>
      </c>
      <c r="K24" s="3">
        <f t="shared" si="2"/>
        <v>22</v>
      </c>
      <c r="L24" s="3">
        <f t="shared" si="2"/>
        <v>21</v>
      </c>
      <c r="M24" s="3">
        <f t="shared" si="2"/>
        <v>0</v>
      </c>
      <c r="N24" s="3">
        <f t="shared" si="2"/>
        <v>36</v>
      </c>
      <c r="O24" s="3">
        <f t="shared" si="2"/>
        <v>42</v>
      </c>
      <c r="P24" s="3">
        <f t="shared" si="2"/>
        <v>0</v>
      </c>
      <c r="Q24" s="3">
        <f t="shared" si="2"/>
        <v>24</v>
      </c>
      <c r="R24" s="3">
        <f t="shared" si="2"/>
        <v>63</v>
      </c>
      <c r="S24" s="3">
        <f t="shared" si="2"/>
        <v>0</v>
      </c>
      <c r="T24" s="31"/>
    </row>
    <row r="25" spans="1:20" x14ac:dyDescent="0.2">
      <c r="A25" t="s">
        <v>30</v>
      </c>
      <c r="B25" s="20">
        <f>B24+TRUNC(C24/16)</f>
        <v>32</v>
      </c>
      <c r="C25" s="20">
        <f>C24-(TRUNC(C24/16)*16)+TRUNC(D24/16)</f>
        <v>3</v>
      </c>
      <c r="D25" s="20">
        <f>D24-(TRUNC(D24/16)*16)</f>
        <v>0</v>
      </c>
      <c r="E25" s="35">
        <f>E24+TRUNC(F24/16)</f>
        <v>25</v>
      </c>
      <c r="F25" s="35">
        <f>F24-(TRUNC(F24/16)*16)+TRUNC(G24/16)</f>
        <v>0</v>
      </c>
      <c r="G25" s="35">
        <f>G24-(TRUNC(G24/16)*16)</f>
        <v>0</v>
      </c>
      <c r="H25" s="20">
        <f>H24+TRUNC(I24/16)</f>
        <v>38</v>
      </c>
      <c r="I25" s="20">
        <f>I24-(TRUNC(I24/16)*16)+TRUNC(J24/16)</f>
        <v>13</v>
      </c>
      <c r="J25" s="20">
        <f>J24-(TRUNC(J24/16)*16)</f>
        <v>0</v>
      </c>
      <c r="K25" s="35">
        <f>K24+TRUNC(L24/16)</f>
        <v>23</v>
      </c>
      <c r="L25" s="35">
        <f>L24-(TRUNC(L24/16)*16)+TRUNC(M24/16)</f>
        <v>5</v>
      </c>
      <c r="M25" s="35">
        <f>M24-(TRUNC(M24/16)*16)</f>
        <v>0</v>
      </c>
      <c r="N25" s="20">
        <f>N24+TRUNC(O24/16)</f>
        <v>38</v>
      </c>
      <c r="O25" s="20">
        <f>O24-(TRUNC(O24/16)*16)+TRUNC(P24/16)</f>
        <v>10</v>
      </c>
      <c r="P25" s="20">
        <f>P24-(TRUNC(P24/16)*16)</f>
        <v>0</v>
      </c>
      <c r="Q25" s="35">
        <f>Q24+TRUNC(R24/16)</f>
        <v>27</v>
      </c>
      <c r="R25" s="35">
        <f>R24-(TRUNC(R24/16)*16)+TRUNC(S24/16)</f>
        <v>15</v>
      </c>
      <c r="S25" s="35">
        <f>S24-(TRUNC(S24/16)*16)</f>
        <v>0</v>
      </c>
      <c r="T25" s="31"/>
    </row>
    <row r="26" spans="1:20" x14ac:dyDescent="0.2">
      <c r="A26" t="s">
        <v>16</v>
      </c>
      <c r="B26" s="31">
        <v>2</v>
      </c>
      <c r="C26" s="31">
        <v>7</v>
      </c>
      <c r="D26" s="31">
        <v>0</v>
      </c>
      <c r="E26" s="31">
        <v>3</v>
      </c>
      <c r="F26" s="31">
        <v>1</v>
      </c>
      <c r="G26" s="31">
        <v>0</v>
      </c>
      <c r="H26" s="31">
        <v>1</v>
      </c>
      <c r="I26" s="31">
        <v>2</v>
      </c>
      <c r="J26" s="31">
        <v>8</v>
      </c>
      <c r="K26" s="31">
        <v>1</v>
      </c>
      <c r="L26" s="31">
        <v>15</v>
      </c>
      <c r="M26" s="31">
        <v>8</v>
      </c>
      <c r="N26" s="31">
        <v>3</v>
      </c>
      <c r="O26" s="31">
        <v>15</v>
      </c>
      <c r="P26" s="31">
        <v>8</v>
      </c>
      <c r="Q26" s="31">
        <v>0</v>
      </c>
      <c r="R26" s="31">
        <v>0</v>
      </c>
      <c r="S26" s="31">
        <v>0</v>
      </c>
      <c r="T26" s="31"/>
    </row>
    <row r="27" spans="1:20" x14ac:dyDescent="0.2">
      <c r="A27" t="s">
        <v>17</v>
      </c>
      <c r="B27" s="31">
        <v>1</v>
      </c>
      <c r="C27" s="31">
        <v>11</v>
      </c>
      <c r="D27" s="31">
        <v>0</v>
      </c>
      <c r="E27" s="31">
        <v>2</v>
      </c>
      <c r="F27" s="31">
        <v>1</v>
      </c>
      <c r="G27" s="31">
        <v>0</v>
      </c>
      <c r="H27" s="31">
        <v>8</v>
      </c>
      <c r="I27" s="31">
        <v>8</v>
      </c>
      <c r="J27" s="31">
        <v>0</v>
      </c>
      <c r="K27" s="31">
        <v>3</v>
      </c>
      <c r="L27" s="31">
        <v>10</v>
      </c>
      <c r="M27" s="31">
        <v>0</v>
      </c>
      <c r="N27" s="31">
        <v>1</v>
      </c>
      <c r="O27" s="31">
        <v>9</v>
      </c>
      <c r="P27" s="31">
        <v>8</v>
      </c>
      <c r="Q27" s="31">
        <v>1</v>
      </c>
      <c r="R27" s="31">
        <v>3</v>
      </c>
      <c r="S27" s="31">
        <v>0</v>
      </c>
      <c r="T27" s="31"/>
    </row>
    <row r="28" spans="1:20" x14ac:dyDescent="0.2">
      <c r="A28" t="s">
        <v>18</v>
      </c>
      <c r="B28" s="31">
        <v>6</v>
      </c>
      <c r="C28" s="31">
        <v>7</v>
      </c>
      <c r="D28" s="31">
        <v>0</v>
      </c>
      <c r="E28" s="31">
        <v>0</v>
      </c>
      <c r="F28" s="31">
        <v>10</v>
      </c>
      <c r="G28" s="31">
        <v>8</v>
      </c>
      <c r="H28" s="31">
        <v>2</v>
      </c>
      <c r="I28" s="31">
        <v>13</v>
      </c>
      <c r="J28" s="31">
        <v>0</v>
      </c>
      <c r="K28" s="31">
        <v>5</v>
      </c>
      <c r="L28" s="31">
        <v>1</v>
      </c>
      <c r="M28" s="31">
        <v>0</v>
      </c>
      <c r="N28" s="31">
        <v>7</v>
      </c>
      <c r="O28" s="31">
        <v>0</v>
      </c>
      <c r="P28" s="31">
        <v>0</v>
      </c>
      <c r="Q28" s="31">
        <v>0</v>
      </c>
      <c r="R28" s="31">
        <v>4</v>
      </c>
      <c r="S28" s="31">
        <v>0</v>
      </c>
      <c r="T28" s="31"/>
    </row>
    <row r="29" spans="1:20" x14ac:dyDescent="0.2">
      <c r="A29" t="s">
        <v>19</v>
      </c>
      <c r="B29" s="31">
        <v>4</v>
      </c>
      <c r="C29" s="31">
        <v>8</v>
      </c>
      <c r="D29" s="31">
        <v>0</v>
      </c>
      <c r="E29" s="31">
        <v>3</v>
      </c>
      <c r="F29" s="31">
        <v>0</v>
      </c>
      <c r="G29" s="31">
        <v>0</v>
      </c>
      <c r="H29" s="31">
        <v>2</v>
      </c>
      <c r="I29" s="31">
        <v>12</v>
      </c>
      <c r="J29" s="31">
        <v>0</v>
      </c>
      <c r="K29" s="31">
        <v>0</v>
      </c>
      <c r="L29" s="31">
        <v>4</v>
      </c>
      <c r="M29" s="31">
        <v>0</v>
      </c>
      <c r="N29" s="31">
        <v>3</v>
      </c>
      <c r="O29" s="31">
        <v>6</v>
      </c>
      <c r="P29" s="31">
        <v>0</v>
      </c>
      <c r="Q29" s="31">
        <v>0</v>
      </c>
      <c r="R29" s="31">
        <v>8</v>
      </c>
      <c r="S29" s="31">
        <v>0</v>
      </c>
      <c r="T29" s="31"/>
    </row>
    <row r="30" spans="1:20" x14ac:dyDescent="0.2">
      <c r="A30" t="s">
        <v>20</v>
      </c>
      <c r="B30" s="31">
        <v>1</v>
      </c>
      <c r="C30" s="31">
        <v>2</v>
      </c>
      <c r="D30" s="31">
        <v>0</v>
      </c>
      <c r="E30" s="31">
        <v>0</v>
      </c>
      <c r="F30" s="34">
        <v>3</v>
      </c>
      <c r="G30" s="32">
        <v>8</v>
      </c>
      <c r="H30" s="31">
        <v>0</v>
      </c>
      <c r="I30" s="31">
        <v>5</v>
      </c>
      <c r="J30" s="31">
        <v>0</v>
      </c>
      <c r="K30" s="31">
        <v>2</v>
      </c>
      <c r="L30" s="31">
        <v>6</v>
      </c>
      <c r="M30" s="31">
        <v>8</v>
      </c>
      <c r="N30" s="31">
        <v>0</v>
      </c>
      <c r="O30" s="31">
        <v>2</v>
      </c>
      <c r="P30" s="31">
        <v>0</v>
      </c>
      <c r="Q30" s="31">
        <v>1</v>
      </c>
      <c r="R30" s="31">
        <v>6</v>
      </c>
      <c r="S30" s="31">
        <v>0</v>
      </c>
      <c r="T30" s="31"/>
    </row>
    <row r="31" spans="1:20" ht="13.5" thickBot="1" x14ac:dyDescent="0.25">
      <c r="A31" t="s">
        <v>21</v>
      </c>
      <c r="B31" s="31">
        <v>1</v>
      </c>
      <c r="C31" s="31">
        <v>4</v>
      </c>
      <c r="D31" s="31">
        <v>0</v>
      </c>
      <c r="E31" s="31">
        <v>0</v>
      </c>
      <c r="F31" s="34">
        <v>14</v>
      </c>
      <c r="G31" s="32">
        <v>0</v>
      </c>
      <c r="H31" s="31">
        <v>0</v>
      </c>
      <c r="I31" s="31">
        <v>8</v>
      </c>
      <c r="J31" s="31">
        <v>8</v>
      </c>
      <c r="K31" s="31">
        <v>1</v>
      </c>
      <c r="L31" s="31">
        <v>15</v>
      </c>
      <c r="M31" s="31">
        <v>0</v>
      </c>
      <c r="N31" s="31">
        <v>0</v>
      </c>
      <c r="O31" s="31">
        <v>8</v>
      </c>
      <c r="P31" s="31">
        <v>8</v>
      </c>
      <c r="Q31" s="31">
        <v>0</v>
      </c>
      <c r="R31" s="31">
        <v>0</v>
      </c>
      <c r="S31" s="31">
        <v>0</v>
      </c>
      <c r="T31" s="31"/>
    </row>
    <row r="32" spans="1:20" ht="13.5" thickBot="1" x14ac:dyDescent="0.25">
      <c r="A32" t="s">
        <v>29</v>
      </c>
      <c r="B32" s="3">
        <f t="shared" ref="B32:S32" si="3">SUM(B26:B31)</f>
        <v>15</v>
      </c>
      <c r="C32" s="3">
        <f t="shared" si="3"/>
        <v>39</v>
      </c>
      <c r="D32" s="3">
        <f t="shared" si="3"/>
        <v>0</v>
      </c>
      <c r="E32" s="3">
        <f t="shared" si="3"/>
        <v>8</v>
      </c>
      <c r="F32" s="3">
        <f t="shared" si="3"/>
        <v>29</v>
      </c>
      <c r="G32" s="3">
        <f t="shared" si="3"/>
        <v>16</v>
      </c>
      <c r="H32" s="3">
        <f t="shared" si="3"/>
        <v>13</v>
      </c>
      <c r="I32" s="3">
        <f t="shared" si="3"/>
        <v>48</v>
      </c>
      <c r="J32" s="3">
        <f t="shared" si="3"/>
        <v>16</v>
      </c>
      <c r="K32" s="3">
        <f t="shared" si="3"/>
        <v>12</v>
      </c>
      <c r="L32" s="3">
        <f t="shared" si="3"/>
        <v>51</v>
      </c>
      <c r="M32" s="3">
        <f t="shared" si="3"/>
        <v>16</v>
      </c>
      <c r="N32" s="3">
        <f t="shared" si="3"/>
        <v>14</v>
      </c>
      <c r="O32" s="3">
        <f t="shared" si="3"/>
        <v>40</v>
      </c>
      <c r="P32" s="3">
        <f t="shared" si="3"/>
        <v>24</v>
      </c>
      <c r="Q32" s="3">
        <f t="shared" si="3"/>
        <v>2</v>
      </c>
      <c r="R32" s="3">
        <f t="shared" si="3"/>
        <v>21</v>
      </c>
      <c r="S32" s="3">
        <f t="shared" si="3"/>
        <v>0</v>
      </c>
      <c r="T32" s="31"/>
    </row>
    <row r="33" spans="1:20" x14ac:dyDescent="0.2">
      <c r="A33" t="s">
        <v>30</v>
      </c>
      <c r="B33" s="20">
        <f>B32+TRUNC(C32/16)</f>
        <v>17</v>
      </c>
      <c r="C33" s="20">
        <f>C32-(TRUNC(C32/16)*16)+TRUNC(D32/16)</f>
        <v>7</v>
      </c>
      <c r="D33" s="20">
        <f>D32-(TRUNC(D32/16)*16)</f>
        <v>0</v>
      </c>
      <c r="E33" s="35">
        <f>E32+TRUNC(F32/16)</f>
        <v>9</v>
      </c>
      <c r="F33" s="35">
        <f>F32-(TRUNC(F32/16)*16)+TRUNC(G32/16)</f>
        <v>14</v>
      </c>
      <c r="G33" s="35">
        <f>G32-(TRUNC(G32/16)*16)</f>
        <v>0</v>
      </c>
      <c r="H33" s="20">
        <f>H32+TRUNC(I32/16)</f>
        <v>16</v>
      </c>
      <c r="I33" s="20">
        <f>I32-(TRUNC(I32/16)*16)+TRUNC(J32/16)</f>
        <v>1</v>
      </c>
      <c r="J33" s="20">
        <f>J32-(TRUNC(J32/16)*16)</f>
        <v>0</v>
      </c>
      <c r="K33" s="35">
        <f>K32+TRUNC(L32/16)</f>
        <v>15</v>
      </c>
      <c r="L33" s="35">
        <f>L32-(TRUNC(L32/16)*16)+TRUNC(M32/16)</f>
        <v>4</v>
      </c>
      <c r="M33" s="35">
        <f>M32-(TRUNC(M32/16)*16)</f>
        <v>0</v>
      </c>
      <c r="N33" s="20">
        <f>N32+TRUNC(O32/16)</f>
        <v>16</v>
      </c>
      <c r="O33" s="20">
        <f>O32-(TRUNC(O32/16)*16)+TRUNC(P32/16)</f>
        <v>9</v>
      </c>
      <c r="P33" s="20">
        <f>P32-(TRUNC(P32/16)*16)</f>
        <v>8</v>
      </c>
      <c r="Q33" s="35">
        <f>Q32+TRUNC(R32/16)</f>
        <v>3</v>
      </c>
      <c r="R33" s="35">
        <f>R32-(TRUNC(R32/16)*16)+TRUNC(S32/16)</f>
        <v>5</v>
      </c>
      <c r="S33" s="35">
        <f>S32-(TRUNC(S32/16)*16)</f>
        <v>0</v>
      </c>
      <c r="T33" s="31"/>
    </row>
    <row r="34" spans="1:20" x14ac:dyDescent="0.2">
      <c r="A34" t="s">
        <v>16</v>
      </c>
      <c r="B34" s="31"/>
      <c r="C34" s="34"/>
      <c r="D34" s="32"/>
      <c r="E34" s="31"/>
      <c r="F34" s="34"/>
      <c r="G34" s="32"/>
      <c r="H34" s="31"/>
      <c r="I34" s="34"/>
      <c r="J34" s="32"/>
      <c r="K34" s="31"/>
      <c r="L34" s="34"/>
      <c r="M34" s="32"/>
      <c r="N34" s="31"/>
      <c r="O34" s="34"/>
      <c r="P34" s="32"/>
      <c r="Q34" s="31"/>
      <c r="R34" s="34"/>
      <c r="S34" s="32"/>
      <c r="T34" s="31"/>
    </row>
    <row r="35" spans="1:20" x14ac:dyDescent="0.2">
      <c r="A35" t="s">
        <v>17</v>
      </c>
      <c r="B35" s="31"/>
      <c r="C35" s="34"/>
      <c r="D35" s="32"/>
      <c r="E35" s="31"/>
      <c r="F35" s="34"/>
      <c r="G35" s="32"/>
      <c r="H35" s="31"/>
      <c r="I35" s="34"/>
      <c r="J35" s="32"/>
      <c r="K35" s="31"/>
      <c r="L35" s="34"/>
      <c r="M35" s="32"/>
      <c r="N35" s="31"/>
      <c r="O35" s="34"/>
      <c r="P35" s="32"/>
      <c r="Q35" s="31"/>
      <c r="R35" s="34"/>
      <c r="S35" s="32"/>
      <c r="T35" s="31"/>
    </row>
    <row r="36" spans="1:20" x14ac:dyDescent="0.2">
      <c r="A36" t="s">
        <v>18</v>
      </c>
      <c r="B36" s="31"/>
      <c r="C36" s="34"/>
      <c r="D36" s="32"/>
      <c r="E36" s="31"/>
      <c r="F36" s="34"/>
      <c r="G36" s="32"/>
      <c r="H36" s="31"/>
      <c r="I36" s="34"/>
      <c r="J36" s="32"/>
      <c r="K36" s="31"/>
      <c r="L36" s="34"/>
      <c r="M36" s="32"/>
      <c r="N36" s="31"/>
      <c r="O36" s="34"/>
      <c r="P36" s="32"/>
      <c r="Q36" s="31"/>
      <c r="R36" s="34"/>
      <c r="S36" s="32"/>
      <c r="T36" s="31"/>
    </row>
    <row r="37" spans="1:20" x14ac:dyDescent="0.2">
      <c r="A37" t="s">
        <v>19</v>
      </c>
      <c r="B37" s="31"/>
      <c r="C37" s="34"/>
      <c r="D37" s="32"/>
      <c r="E37" s="31"/>
      <c r="F37" s="34"/>
      <c r="G37" s="32"/>
      <c r="H37" s="31"/>
      <c r="I37" s="34"/>
      <c r="J37" s="32"/>
      <c r="K37" s="31"/>
      <c r="L37" s="34"/>
      <c r="M37" s="32"/>
      <c r="N37" s="31"/>
      <c r="O37" s="34"/>
      <c r="P37" s="32"/>
      <c r="Q37" s="31"/>
      <c r="R37" s="34"/>
      <c r="S37" s="32"/>
      <c r="T37" s="31"/>
    </row>
    <row r="38" spans="1:20" x14ac:dyDescent="0.2">
      <c r="A38" t="s">
        <v>20</v>
      </c>
      <c r="B38" s="31"/>
      <c r="C38" s="34"/>
      <c r="D38" s="32"/>
      <c r="E38" s="31"/>
      <c r="F38" s="34"/>
      <c r="G38" s="32"/>
      <c r="H38" s="31"/>
      <c r="I38" s="34"/>
      <c r="J38" s="32"/>
      <c r="K38" s="31"/>
      <c r="L38" s="34"/>
      <c r="M38" s="32"/>
      <c r="N38" s="31"/>
      <c r="O38" s="34"/>
      <c r="P38" s="32"/>
      <c r="Q38" s="31"/>
      <c r="R38" s="34"/>
      <c r="S38" s="32"/>
      <c r="T38" s="31"/>
    </row>
    <row r="39" spans="1:20" ht="13.5" thickBot="1" x14ac:dyDescent="0.25">
      <c r="A39" t="s">
        <v>21</v>
      </c>
      <c r="B39" s="31"/>
      <c r="C39" s="34"/>
      <c r="D39" s="32"/>
      <c r="E39" s="31"/>
      <c r="F39" s="34"/>
      <c r="G39" s="32"/>
      <c r="H39" s="31"/>
      <c r="I39" s="34"/>
      <c r="J39" s="32"/>
      <c r="K39" s="31"/>
      <c r="L39" s="34"/>
      <c r="M39" s="32"/>
      <c r="N39" s="31"/>
      <c r="O39" s="34"/>
      <c r="P39" s="32"/>
      <c r="Q39" s="31"/>
      <c r="R39" s="34"/>
      <c r="S39" s="32"/>
      <c r="T39" s="31"/>
    </row>
    <row r="40" spans="1:20" ht="13.5" thickBot="1" x14ac:dyDescent="0.25">
      <c r="A40" t="s">
        <v>29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3"/>
    </row>
    <row r="41" spans="1:20" x14ac:dyDescent="0.2">
      <c r="A41" t="s">
        <v>30</v>
      </c>
      <c r="B41" s="20">
        <f>B40+TRUNC(C40/16)</f>
        <v>0</v>
      </c>
      <c r="C41" s="20">
        <f>C40-(TRUNC(C40/16)*16)+TRUNC(D40/16)</f>
        <v>0</v>
      </c>
      <c r="D41" s="20">
        <f>D40-(TRUNC(D40/16)*16)</f>
        <v>0</v>
      </c>
      <c r="E41" s="35">
        <f>E40+TRUNC(F40/16)</f>
        <v>0</v>
      </c>
      <c r="F41" s="35">
        <f>F40-(TRUNC(F40/16)*16)+TRUNC(G40/16)</f>
        <v>0</v>
      </c>
      <c r="G41" s="35">
        <f>G40-(TRUNC(G40/16)*16)</f>
        <v>0</v>
      </c>
      <c r="H41" s="20">
        <f>H40+TRUNC(I40/16)</f>
        <v>0</v>
      </c>
      <c r="I41" s="20">
        <f>I40-(TRUNC(I40/16)*16)+TRUNC(J40/16)</f>
        <v>0</v>
      </c>
      <c r="J41" s="20">
        <f>J40-(TRUNC(J40/16)*16)</f>
        <v>0</v>
      </c>
      <c r="K41" s="35">
        <f>K40+TRUNC(L40/16)</f>
        <v>0</v>
      </c>
      <c r="L41" s="35">
        <f>L40-(TRUNC(L40/16)*16)+TRUNC(M40/16)</f>
        <v>0</v>
      </c>
      <c r="M41" s="35">
        <f>M40-(TRUNC(M40/16)*16)</f>
        <v>0</v>
      </c>
      <c r="N41" s="20">
        <f>N40+TRUNC(O40/16)</f>
        <v>0</v>
      </c>
      <c r="O41" s="20">
        <f>O40-(TRUNC(O40/16)*16)+TRUNC(P40/16)</f>
        <v>0</v>
      </c>
      <c r="P41" s="20">
        <f>P40-(TRUNC(P40/16)*16)</f>
        <v>0</v>
      </c>
      <c r="Q41" s="35">
        <f>Q40+TRUNC(R40/16)</f>
        <v>0</v>
      </c>
      <c r="R41" s="35">
        <f>R40-(TRUNC(R40/16)*16)+TRUNC(S40/16)</f>
        <v>0</v>
      </c>
      <c r="S41" s="35">
        <f>S40-(TRUNC(S40/16)*16)</f>
        <v>0</v>
      </c>
    </row>
    <row r="42" spans="1:20" x14ac:dyDescent="0.2">
      <c r="B42" s="8" t="s">
        <v>6</v>
      </c>
      <c r="C42" s="8"/>
      <c r="D42" s="8"/>
      <c r="E42" s="8" t="s">
        <v>10</v>
      </c>
      <c r="F42" s="8"/>
      <c r="G42" s="8"/>
      <c r="H42" s="8" t="s">
        <v>40</v>
      </c>
      <c r="K42" s="8" t="s">
        <v>34</v>
      </c>
      <c r="L42" s="8"/>
      <c r="M42" s="8"/>
      <c r="N42" s="8" t="s">
        <v>37</v>
      </c>
      <c r="O42" s="8"/>
      <c r="P42" s="8"/>
      <c r="Q42" s="8" t="s">
        <v>36</v>
      </c>
      <c r="R42" s="8"/>
      <c r="S42" s="8"/>
    </row>
    <row r="43" spans="1:20" x14ac:dyDescent="0.2">
      <c r="B43">
        <f>B9+B17+B25+B33+B41</f>
        <v>87</v>
      </c>
      <c r="C43">
        <f t="shared" ref="C43:S43" si="4">C9+C17+C25+C33+C41</f>
        <v>24</v>
      </c>
      <c r="D43">
        <f t="shared" si="4"/>
        <v>0</v>
      </c>
      <c r="E43">
        <f t="shared" si="4"/>
        <v>54</v>
      </c>
      <c r="F43">
        <f t="shared" si="4"/>
        <v>19</v>
      </c>
      <c r="G43">
        <f t="shared" si="4"/>
        <v>0</v>
      </c>
      <c r="H43">
        <f t="shared" si="4"/>
        <v>100</v>
      </c>
      <c r="I43">
        <f t="shared" si="4"/>
        <v>37</v>
      </c>
      <c r="J43">
        <f t="shared" si="4"/>
        <v>0</v>
      </c>
      <c r="K43">
        <f t="shared" si="4"/>
        <v>78</v>
      </c>
      <c r="L43">
        <f t="shared" si="4"/>
        <v>24</v>
      </c>
      <c r="M43">
        <f t="shared" si="4"/>
        <v>8</v>
      </c>
      <c r="N43">
        <f t="shared" si="4"/>
        <v>94</v>
      </c>
      <c r="O43">
        <f t="shared" si="4"/>
        <v>37</v>
      </c>
      <c r="P43">
        <f t="shared" si="4"/>
        <v>8</v>
      </c>
      <c r="Q43">
        <f t="shared" si="4"/>
        <v>67</v>
      </c>
      <c r="R43">
        <f t="shared" si="4"/>
        <v>21</v>
      </c>
      <c r="S43">
        <f t="shared" si="4"/>
        <v>16</v>
      </c>
    </row>
    <row r="44" spans="1:20" x14ac:dyDescent="0.2">
      <c r="B44" s="20">
        <f>B43+TRUNC(C43/16)</f>
        <v>88</v>
      </c>
      <c r="C44" s="20">
        <f>C43-(TRUNC(C43/16)*16)+TRUNC(D43/16)</f>
        <v>8</v>
      </c>
      <c r="D44" s="20">
        <f>D43-(TRUNC(D43/16)*16)</f>
        <v>0</v>
      </c>
      <c r="E44" s="35">
        <f>E43+TRUNC(F43/16)</f>
        <v>55</v>
      </c>
      <c r="F44" s="35">
        <f>F43-(TRUNC(F43/16)*16)+TRUNC(G43/16)</f>
        <v>3</v>
      </c>
      <c r="G44" s="35">
        <f>G43-(TRUNC(G43/16)*16)</f>
        <v>0</v>
      </c>
      <c r="H44" s="20">
        <f>H43+TRUNC(I43/16)</f>
        <v>102</v>
      </c>
      <c r="I44" s="20">
        <f>I43-(TRUNC(I43/16)*16)+TRUNC(J43/16)</f>
        <v>5</v>
      </c>
      <c r="J44" s="20">
        <f>J43-(TRUNC(J43/16)*16)</f>
        <v>0</v>
      </c>
      <c r="K44" s="35">
        <f>K43+TRUNC(L43/16)</f>
        <v>79</v>
      </c>
      <c r="L44" s="35">
        <f>L43-(TRUNC(L43/16)*16)+TRUNC(M43/16)</f>
        <v>8</v>
      </c>
      <c r="M44" s="35">
        <f>M43-(TRUNC(M43/16)*16)</f>
        <v>8</v>
      </c>
      <c r="N44" s="20">
        <f>N43+TRUNC(O43/16)</f>
        <v>96</v>
      </c>
      <c r="O44" s="20">
        <f>O43-(TRUNC(O43/16)*16)+TRUNC(P43/16)</f>
        <v>5</v>
      </c>
      <c r="P44" s="20">
        <f>P43-(TRUNC(P43/16)*16)</f>
        <v>8</v>
      </c>
      <c r="Q44" s="35">
        <f>Q43+TRUNC(R43/16)</f>
        <v>68</v>
      </c>
      <c r="R44" s="35">
        <f>R43-(TRUNC(R43/16)*16)+TRUNC(S43/16)</f>
        <v>6</v>
      </c>
      <c r="S44" s="35">
        <f>S43-(TRUNC(S43/16)*16)</f>
        <v>0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"/>
  <sheetViews>
    <sheetView workbookViewId="0">
      <selection activeCell="B4" sqref="B4"/>
    </sheetView>
  </sheetViews>
  <sheetFormatPr defaultRowHeight="12.75" x14ac:dyDescent="0.2"/>
  <cols>
    <col min="1" max="1" width="7.85546875" customWidth="1"/>
    <col min="2" max="2" width="6.42578125" customWidth="1"/>
    <col min="3" max="4" width="3.28515625" customWidth="1"/>
    <col min="5" max="5" width="6" customWidth="1"/>
    <col min="6" max="6" width="5.140625" customWidth="1"/>
    <col min="7" max="7" width="4" customWidth="1"/>
    <col min="8" max="8" width="7.42578125" customWidth="1"/>
    <col min="9" max="10" width="5" customWidth="1"/>
    <col min="11" max="11" width="8.5703125" customWidth="1"/>
    <col min="12" max="13" width="4.5703125" customWidth="1"/>
    <col min="14" max="14" width="8.42578125" customWidth="1"/>
    <col min="15" max="16" width="4.42578125" customWidth="1"/>
    <col min="17" max="17" width="9.42578125" customWidth="1"/>
    <col min="18" max="28" width="4.85546875" customWidth="1"/>
  </cols>
  <sheetData>
    <row r="1" spans="1:19" x14ac:dyDescent="0.2">
      <c r="B1" s="22" t="s">
        <v>6</v>
      </c>
      <c r="C1" s="22"/>
      <c r="D1" s="22"/>
      <c r="E1" s="22" t="s">
        <v>10</v>
      </c>
      <c r="F1" s="22"/>
      <c r="G1" s="22"/>
      <c r="H1" s="22" t="s">
        <v>3</v>
      </c>
      <c r="I1" s="22"/>
      <c r="J1" s="22"/>
      <c r="K1" s="22" t="s">
        <v>82</v>
      </c>
      <c r="L1" s="22"/>
      <c r="M1" s="22"/>
      <c r="N1" s="22" t="s">
        <v>41</v>
      </c>
      <c r="O1" s="22"/>
      <c r="P1" s="22"/>
      <c r="Q1" s="22" t="s">
        <v>42</v>
      </c>
      <c r="R1" s="22"/>
      <c r="S1" s="22"/>
    </row>
    <row r="2" spans="1:19" x14ac:dyDescent="0.2">
      <c r="A2" t="s">
        <v>28</v>
      </c>
      <c r="B2" s="22">
        <f>'SB1'!H7</f>
        <v>24</v>
      </c>
      <c r="C2" s="22">
        <f>'SB1'!I7</f>
        <v>2</v>
      </c>
      <c r="D2" s="22">
        <f>'SB1'!J7</f>
        <v>0</v>
      </c>
      <c r="E2" s="22">
        <f>'SB1'!H13</f>
        <v>6</v>
      </c>
      <c r="F2" s="22">
        <f>'SB1'!I13</f>
        <v>1</v>
      </c>
      <c r="G2" s="22">
        <f>'SB1'!J13</f>
        <v>0</v>
      </c>
      <c r="H2" s="22">
        <f>'SB1'!H19</f>
        <v>26</v>
      </c>
      <c r="I2" s="22">
        <f>'SB1'!I19</f>
        <v>11</v>
      </c>
      <c r="J2" s="22">
        <f>'SB1'!J19</f>
        <v>0</v>
      </c>
      <c r="K2" s="22">
        <f>'SB1'!H25</f>
        <v>26</v>
      </c>
      <c r="L2" s="22">
        <f>'SB1'!I25</f>
        <v>3</v>
      </c>
      <c r="M2" s="22">
        <f>'SB1'!J25</f>
        <v>0</v>
      </c>
      <c r="N2" s="22">
        <f>'SB1'!H31</f>
        <v>29</v>
      </c>
      <c r="O2" s="22">
        <f>'SB1'!I31</f>
        <v>12</v>
      </c>
      <c r="P2" s="22">
        <f>'SB1'!J31</f>
        <v>0</v>
      </c>
      <c r="Q2" s="22">
        <f>'SB1'!H37</f>
        <v>22</v>
      </c>
      <c r="R2" s="22">
        <f>'SB1'!I37</f>
        <v>1</v>
      </c>
      <c r="S2" s="22">
        <f>'SB1'!J37</f>
        <v>8</v>
      </c>
    </row>
    <row r="3" spans="1:19" x14ac:dyDescent="0.2"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</row>
    <row r="4" spans="1:19" x14ac:dyDescent="0.2">
      <c r="A4" t="s">
        <v>23</v>
      </c>
      <c r="B4" s="22">
        <f>Clan!I7</f>
        <v>17</v>
      </c>
      <c r="C4" s="22">
        <f>Clan!J7</f>
        <v>12</v>
      </c>
      <c r="D4" s="22">
        <f>Clan!K7</f>
        <v>0</v>
      </c>
      <c r="E4" s="22">
        <f>Clan!I14</f>
        <v>14</v>
      </c>
      <c r="F4" s="22">
        <f>Clan!J14</f>
        <v>4</v>
      </c>
      <c r="G4" s="22">
        <f>Clan!K14</f>
        <v>0</v>
      </c>
      <c r="H4" s="22">
        <f>Clan!I21</f>
        <v>24</v>
      </c>
      <c r="I4" s="22">
        <f>Clan!J21</f>
        <v>6</v>
      </c>
      <c r="J4" s="22">
        <f>Clan!K21</f>
        <v>0</v>
      </c>
      <c r="K4" s="22">
        <f>Clan!I28</f>
        <v>15</v>
      </c>
      <c r="L4" s="22">
        <f>Clan!J28</f>
        <v>1</v>
      </c>
      <c r="M4" s="22">
        <f>Clan!K28</f>
        <v>8</v>
      </c>
      <c r="N4" s="22">
        <f>Clan!I35</f>
        <v>12</v>
      </c>
      <c r="O4" s="22">
        <f>Clan!J35</f>
        <v>16</v>
      </c>
      <c r="P4" s="22">
        <f>Clan!K35</f>
        <v>0</v>
      </c>
      <c r="Q4" s="22">
        <f>Clan!I41</f>
        <v>15</v>
      </c>
      <c r="R4" s="22">
        <f>Clan!J41</f>
        <v>0</v>
      </c>
      <c r="S4" s="22">
        <f>Clan!K41</f>
        <v>8</v>
      </c>
    </row>
    <row r="5" spans="1:19" x14ac:dyDescent="0.2"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  <c r="S5" s="22"/>
    </row>
    <row r="6" spans="1:19" x14ac:dyDescent="0.2">
      <c r="A6" t="s">
        <v>24</v>
      </c>
      <c r="B6" s="22">
        <f>Lech!I7</f>
        <v>32</v>
      </c>
      <c r="C6" s="22">
        <f>Lech!J7</f>
        <v>3</v>
      </c>
      <c r="D6" s="22">
        <f>Lech!K7</f>
        <v>0</v>
      </c>
      <c r="E6" s="22">
        <f>Lech!I14</f>
        <v>20</v>
      </c>
      <c r="F6" s="22">
        <f>Lech!J14</f>
        <v>9</v>
      </c>
      <c r="G6" s="22">
        <f>Lech!K14</f>
        <v>0</v>
      </c>
      <c r="H6" s="22">
        <f>Lech!I28</f>
        <v>23</v>
      </c>
      <c r="I6" s="22">
        <f>Lech!J28</f>
        <v>5</v>
      </c>
      <c r="J6" s="22">
        <f>Lech!K28</f>
        <v>0</v>
      </c>
      <c r="K6" s="22">
        <f>Lech!I28</f>
        <v>23</v>
      </c>
      <c r="L6" s="22">
        <f>Lech!J28</f>
        <v>5</v>
      </c>
      <c r="M6" s="22">
        <f>Lech!K28</f>
        <v>0</v>
      </c>
      <c r="N6" s="22">
        <f>Lech!I35</f>
        <v>38</v>
      </c>
      <c r="O6" s="22">
        <f>Lech!J35</f>
        <v>10</v>
      </c>
      <c r="P6" s="22">
        <f>Lech!K35</f>
        <v>0</v>
      </c>
      <c r="Q6" s="22">
        <f>Lech!I42</f>
        <v>17</v>
      </c>
      <c r="R6" s="22">
        <f>Lech!J42</f>
        <v>2</v>
      </c>
      <c r="S6" s="22">
        <f>Lech!K42</f>
        <v>0</v>
      </c>
    </row>
    <row r="7" spans="1:19" x14ac:dyDescent="0.2"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</row>
    <row r="8" spans="1:19" x14ac:dyDescent="0.2">
      <c r="A8" t="s">
        <v>25</v>
      </c>
      <c r="B8" s="22">
        <f>Rad!I7</f>
        <v>17</v>
      </c>
      <c r="C8" s="22">
        <f>Rad!J7</f>
        <v>9</v>
      </c>
      <c r="D8" s="22">
        <f>Rad!K7</f>
        <v>0</v>
      </c>
      <c r="E8" s="22">
        <f>Rad!I14</f>
        <v>6</v>
      </c>
      <c r="F8" s="22">
        <f>Rad!J14</f>
        <v>13</v>
      </c>
      <c r="G8" s="22">
        <f>Rad!K14</f>
        <v>0</v>
      </c>
      <c r="H8" s="22">
        <f>Rad!I21</f>
        <v>16</v>
      </c>
      <c r="I8" s="22">
        <f>Rad!J21</f>
        <v>1</v>
      </c>
      <c r="J8" s="22">
        <f>Rad!K21</f>
        <v>0</v>
      </c>
      <c r="K8" s="22">
        <f>Rad!I28</f>
        <v>15</v>
      </c>
      <c r="L8" s="22">
        <f>Rad!J28</f>
        <v>4</v>
      </c>
      <c r="M8" s="22">
        <f>Rad!K28</f>
        <v>0</v>
      </c>
      <c r="N8" s="22">
        <f>Rad!I35</f>
        <v>16</v>
      </c>
      <c r="O8" s="22">
        <f>Rad!J35</f>
        <v>9</v>
      </c>
      <c r="P8" s="22">
        <f>Rad!K35</f>
        <v>8</v>
      </c>
      <c r="Q8" s="22">
        <f>Rad!I42</f>
        <v>3</v>
      </c>
      <c r="R8" s="22">
        <f>Rad!J42</f>
        <v>5</v>
      </c>
      <c r="S8" s="22">
        <f>Rad!K42</f>
        <v>0</v>
      </c>
    </row>
    <row r="9" spans="1:19" x14ac:dyDescent="0.2"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</row>
    <row r="10" spans="1:19" x14ac:dyDescent="0.2">
      <c r="A10" t="s">
        <v>26</v>
      </c>
      <c r="B10" s="22">
        <f>Pew!I7</f>
        <v>9</v>
      </c>
      <c r="C10" s="22">
        <f>Pew!J7</f>
        <v>7</v>
      </c>
      <c r="D10" s="22">
        <f>Pew!K7</f>
        <v>8</v>
      </c>
      <c r="E10" s="22">
        <f>Pew!I14</f>
        <v>7</v>
      </c>
      <c r="F10" s="22">
        <f>Pew!J14</f>
        <v>15</v>
      </c>
      <c r="G10" s="22">
        <f>Pew!K14</f>
        <v>8</v>
      </c>
      <c r="H10" s="22">
        <f>Pew!I21</f>
        <v>12</v>
      </c>
      <c r="I10" s="22">
        <f>Pew!J21</f>
        <v>4</v>
      </c>
      <c r="J10" s="22">
        <f>Pew!K21</f>
        <v>8</v>
      </c>
      <c r="K10" s="22">
        <f>Pew!I28</f>
        <v>9</v>
      </c>
      <c r="L10" s="22">
        <f>Pew!J28</f>
        <v>8</v>
      </c>
      <c r="M10" s="22">
        <f>Pew!K28</f>
        <v>0</v>
      </c>
      <c r="N10" s="22">
        <f>Pew!I35</f>
        <v>11</v>
      </c>
      <c r="O10" s="22">
        <f>Pew!J35</f>
        <v>2</v>
      </c>
      <c r="P10" s="22">
        <f>Pew!K35</f>
        <v>0</v>
      </c>
      <c r="Q10" s="22">
        <f>Pew!I42</f>
        <v>10</v>
      </c>
      <c r="R10" s="22">
        <f>Pew!J42</f>
        <v>13</v>
      </c>
      <c r="S10" s="22">
        <f>Pew!K42</f>
        <v>8</v>
      </c>
    </row>
    <row r="11" spans="1:19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</row>
    <row r="12" spans="1:19" hidden="1" x14ac:dyDescent="0.2">
      <c r="A12" t="s">
        <v>12</v>
      </c>
      <c r="B12" s="23">
        <f>SUM(B2:B10)</f>
        <v>99</v>
      </c>
      <c r="C12" s="23">
        <f t="shared" ref="C12:S12" si="0">SUM(C2:C10)</f>
        <v>33</v>
      </c>
      <c r="D12" s="23">
        <f t="shared" si="0"/>
        <v>8</v>
      </c>
      <c r="E12" s="23">
        <f t="shared" si="0"/>
        <v>53</v>
      </c>
      <c r="F12" s="23">
        <f t="shared" si="0"/>
        <v>42</v>
      </c>
      <c r="G12" s="23">
        <f t="shared" si="0"/>
        <v>8</v>
      </c>
      <c r="H12" s="23">
        <f t="shared" si="0"/>
        <v>101</v>
      </c>
      <c r="I12" s="23">
        <f t="shared" si="0"/>
        <v>27</v>
      </c>
      <c r="J12" s="23">
        <f t="shared" si="0"/>
        <v>8</v>
      </c>
      <c r="K12" s="23">
        <f t="shared" si="0"/>
        <v>88</v>
      </c>
      <c r="L12" s="23">
        <f t="shared" si="0"/>
        <v>21</v>
      </c>
      <c r="M12" s="23">
        <f t="shared" si="0"/>
        <v>8</v>
      </c>
      <c r="N12" s="23">
        <f t="shared" si="0"/>
        <v>106</v>
      </c>
      <c r="O12" s="23">
        <f t="shared" si="0"/>
        <v>49</v>
      </c>
      <c r="P12" s="23">
        <f t="shared" si="0"/>
        <v>8</v>
      </c>
      <c r="Q12" s="23">
        <f t="shared" si="0"/>
        <v>67</v>
      </c>
      <c r="R12" s="23">
        <f t="shared" si="0"/>
        <v>21</v>
      </c>
      <c r="S12" s="23">
        <f t="shared" si="0"/>
        <v>24</v>
      </c>
    </row>
    <row r="13" spans="1:19" ht="13.5" thickBot="1" x14ac:dyDescent="0.25"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</row>
    <row r="14" spans="1:19" ht="13.5" thickBot="1" x14ac:dyDescent="0.25">
      <c r="A14" s="21" t="s">
        <v>12</v>
      </c>
      <c r="B14" s="24">
        <f>B12+TRUNC(C12/16)</f>
        <v>101</v>
      </c>
      <c r="C14" s="25">
        <f>C12-(TRUNC(C12/16)*16)+TRUNC(D12/16)</f>
        <v>1</v>
      </c>
      <c r="D14" s="26">
        <f>D12-(TRUNC(D12/16)*16)</f>
        <v>8</v>
      </c>
      <c r="E14" s="24">
        <f>E12+TRUNC(F12/16)</f>
        <v>55</v>
      </c>
      <c r="F14" s="25">
        <f>F12-(TRUNC(F12/16)*16)+TRUNC(G12/16)</f>
        <v>10</v>
      </c>
      <c r="G14" s="26">
        <f>G12-(TRUNC(G12/16)*16)</f>
        <v>8</v>
      </c>
      <c r="H14" s="24">
        <f>H12+TRUNC(I12/16)</f>
        <v>102</v>
      </c>
      <c r="I14" s="25">
        <f>I12-(TRUNC(I12/16)*16)+TRUNC(J12/16)</f>
        <v>11</v>
      </c>
      <c r="J14" s="26">
        <f>J12-(TRUNC(J12/16)*16)</f>
        <v>8</v>
      </c>
      <c r="K14" s="24">
        <f>K12+TRUNC(L12/16)</f>
        <v>89</v>
      </c>
      <c r="L14" s="25">
        <f>L12-(TRUNC(L12/16)*16)+TRUNC(M12/16)</f>
        <v>5</v>
      </c>
      <c r="M14" s="26">
        <f>M12-(TRUNC(M12/16)*16)</f>
        <v>8</v>
      </c>
      <c r="N14" s="24">
        <f>N12+TRUNC(O12/16)</f>
        <v>109</v>
      </c>
      <c r="O14" s="25">
        <f>O12-(TRUNC(O12/16)*16)+TRUNC(P12/16)</f>
        <v>1</v>
      </c>
      <c r="P14" s="26">
        <f>P12-(TRUNC(P12/16)*16)</f>
        <v>8</v>
      </c>
      <c r="Q14" s="24">
        <f>Q12+TRUNC(R12/16)</f>
        <v>68</v>
      </c>
      <c r="R14" s="25">
        <f>R12-(TRUNC(R12/16)*16)+TRUNC(S12/16)</f>
        <v>6</v>
      </c>
      <c r="S14" s="26">
        <f>S12-(TRUNC(S12/16)*16)</f>
        <v>8</v>
      </c>
    </row>
  </sheetData>
  <phoneticPr fontId="2" type="noConversion"/>
  <pageMargins left="0.75" right="0.75" top="1" bottom="1" header="0.5" footer="0.5"/>
  <pageSetup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workbookViewId="0">
      <selection activeCell="L37" sqref="L37"/>
    </sheetView>
  </sheetViews>
  <sheetFormatPr defaultRowHeight="12.75" x14ac:dyDescent="0.2"/>
  <cols>
    <col min="2" max="3" width="9.140625" style="1"/>
    <col min="4" max="4" width="9.42578125" style="1" customWidth="1"/>
    <col min="5" max="5" width="8.42578125" style="1" customWidth="1"/>
    <col min="6" max="7" width="9.140625" style="1"/>
    <col min="9" max="9" width="3.85546875" style="1" customWidth="1"/>
    <col min="10" max="10" width="6.140625" style="6" customWidth="1"/>
  </cols>
  <sheetData>
    <row r="1" spans="1:16" ht="10.5" customHeight="1" x14ac:dyDescent="0.2">
      <c r="B1" s="5" t="s">
        <v>6</v>
      </c>
      <c r="C1" s="5" t="s">
        <v>10</v>
      </c>
      <c r="D1" s="5" t="s">
        <v>3</v>
      </c>
      <c r="E1" s="5" t="s">
        <v>43</v>
      </c>
      <c r="F1" s="5" t="s">
        <v>41</v>
      </c>
      <c r="G1" s="5" t="s">
        <v>42</v>
      </c>
      <c r="J1" s="5"/>
      <c r="L1" s="5"/>
      <c r="M1" s="5"/>
      <c r="N1" s="5"/>
      <c r="O1" s="5"/>
      <c r="P1" s="5"/>
    </row>
    <row r="2" spans="1:16" x14ac:dyDescent="0.2">
      <c r="A2" s="9" t="s">
        <v>16</v>
      </c>
      <c r="B2" s="10">
        <f>'SB1'!C2</f>
        <v>4</v>
      </c>
      <c r="C2" s="10">
        <f>'SB1'!C8</f>
        <v>1</v>
      </c>
      <c r="D2" s="10">
        <f>'SB1'!C14</f>
        <v>3</v>
      </c>
      <c r="E2" s="10">
        <f>'SB1'!C20</f>
        <v>2</v>
      </c>
      <c r="F2" s="10">
        <f>'SB1'!C26</f>
        <v>6</v>
      </c>
      <c r="G2" s="10">
        <f>'SB1'!C32</f>
        <v>5</v>
      </c>
      <c r="J2" s="5"/>
      <c r="K2" s="5"/>
      <c r="L2" s="5"/>
    </row>
    <row r="3" spans="1:16" x14ac:dyDescent="0.2">
      <c r="A3" s="9" t="s">
        <v>17</v>
      </c>
      <c r="B3" s="10">
        <f>'SB1'!C3</f>
        <v>3</v>
      </c>
      <c r="C3" s="10">
        <f>'SB1'!C9</f>
        <v>1</v>
      </c>
      <c r="D3" s="10">
        <f>'SB1'!C15</f>
        <v>4</v>
      </c>
      <c r="E3" s="10">
        <f>'SB1'!C21</f>
        <v>5</v>
      </c>
      <c r="F3" s="10">
        <f>'SB1'!C27</f>
        <v>6</v>
      </c>
      <c r="G3" s="10">
        <f>'SB1'!C33</f>
        <v>2</v>
      </c>
      <c r="J3" s="5"/>
      <c r="K3" s="5"/>
      <c r="L3" s="5"/>
    </row>
    <row r="4" spans="1:16" x14ac:dyDescent="0.2">
      <c r="A4" s="9" t="s">
        <v>18</v>
      </c>
      <c r="B4" s="10">
        <f>'SB1'!C4</f>
        <v>5</v>
      </c>
      <c r="C4" s="10">
        <f>'SB1'!C10</f>
        <v>3</v>
      </c>
      <c r="D4" s="10">
        <f>'SB1'!C16</f>
        <v>6</v>
      </c>
      <c r="E4" s="10">
        <f>'SB1'!C22</f>
        <v>3</v>
      </c>
      <c r="F4" s="10">
        <f>'SB1'!C28</f>
        <v>4</v>
      </c>
      <c r="G4" s="10">
        <f>'SB1'!C34</f>
        <v>2</v>
      </c>
      <c r="J4" s="5"/>
      <c r="K4" s="5"/>
      <c r="L4" s="5"/>
    </row>
    <row r="5" spans="1:16" x14ac:dyDescent="0.2">
      <c r="A5" s="9" t="s">
        <v>19</v>
      </c>
      <c r="B5" s="10">
        <f>'SB1'!C5</f>
        <v>2</v>
      </c>
      <c r="C5" s="10">
        <f>'SB1'!C11</f>
        <v>0</v>
      </c>
      <c r="D5" s="10">
        <f>'SB1'!C17</f>
        <v>1</v>
      </c>
      <c r="E5" s="10">
        <f>'SB1'!C23</f>
        <v>5</v>
      </c>
      <c r="F5" s="10">
        <f>'SB1'!C29</f>
        <v>4</v>
      </c>
      <c r="G5" s="10">
        <f>'SB1'!C35</f>
        <v>6</v>
      </c>
      <c r="J5" s="5"/>
      <c r="K5" s="5"/>
      <c r="L5" s="5"/>
    </row>
    <row r="6" spans="1:16" x14ac:dyDescent="0.2">
      <c r="A6" s="9" t="s">
        <v>20</v>
      </c>
      <c r="B6" s="10">
        <f>'SB1'!C6</f>
        <v>5</v>
      </c>
      <c r="C6" s="10">
        <f>'SB1'!C12</f>
        <v>0</v>
      </c>
      <c r="D6" s="10">
        <f>'SB1'!C18</f>
        <v>2</v>
      </c>
      <c r="E6" s="10">
        <f>'SB1'!C24</f>
        <v>6</v>
      </c>
      <c r="F6" s="10">
        <f>'SB1'!C30</f>
        <v>3</v>
      </c>
      <c r="G6" s="10">
        <f>'SB1'!C36</f>
        <v>4</v>
      </c>
      <c r="J6" s="5"/>
      <c r="K6" s="5"/>
      <c r="L6" s="5"/>
    </row>
    <row r="7" spans="1:16" x14ac:dyDescent="0.2">
      <c r="A7" s="9" t="s">
        <v>21</v>
      </c>
      <c r="B7" s="10">
        <f>'SB1'!C7</f>
        <v>4</v>
      </c>
      <c r="C7" s="10">
        <f>'SB1'!C13</f>
        <v>0</v>
      </c>
      <c r="D7" s="10">
        <f>'SB1'!C19</f>
        <v>6</v>
      </c>
      <c r="E7" s="10">
        <f>'SB1'!C25</f>
        <v>3</v>
      </c>
      <c r="F7" s="10">
        <f>'SB1'!C31</f>
        <v>5</v>
      </c>
      <c r="G7" s="10">
        <f>'SB1'!C37</f>
        <v>2</v>
      </c>
      <c r="J7" s="5"/>
      <c r="K7" s="5"/>
      <c r="L7" s="5"/>
    </row>
    <row r="8" spans="1:16" x14ac:dyDescent="0.2">
      <c r="A8" s="8" t="s">
        <v>22</v>
      </c>
      <c r="B8" s="5">
        <f t="shared" ref="B8:G8" si="0">SUM(B2:B7)</f>
        <v>23</v>
      </c>
      <c r="C8" s="5">
        <f t="shared" si="0"/>
        <v>5</v>
      </c>
      <c r="D8" s="5">
        <f t="shared" si="0"/>
        <v>22</v>
      </c>
      <c r="E8" s="5">
        <f t="shared" si="0"/>
        <v>24</v>
      </c>
      <c r="F8" s="5">
        <f t="shared" si="0"/>
        <v>28</v>
      </c>
      <c r="G8" s="5">
        <f t="shared" si="0"/>
        <v>21</v>
      </c>
    </row>
    <row r="9" spans="1:16" x14ac:dyDescent="0.2">
      <c r="A9" s="11" t="s">
        <v>16</v>
      </c>
      <c r="B9" s="12">
        <v>5</v>
      </c>
      <c r="C9" s="12">
        <v>1</v>
      </c>
      <c r="D9" s="12">
        <v>2</v>
      </c>
      <c r="E9" s="12">
        <v>4</v>
      </c>
      <c r="F9" s="12">
        <v>4</v>
      </c>
      <c r="G9" s="12">
        <v>6</v>
      </c>
    </row>
    <row r="10" spans="1:16" x14ac:dyDescent="0.2">
      <c r="A10" s="11" t="s">
        <v>17</v>
      </c>
      <c r="B10" s="12">
        <v>4</v>
      </c>
      <c r="C10" s="12">
        <v>1</v>
      </c>
      <c r="D10" s="12">
        <v>3</v>
      </c>
      <c r="E10" s="12">
        <v>5</v>
      </c>
      <c r="F10" s="12">
        <v>2</v>
      </c>
      <c r="G10" s="12">
        <v>6</v>
      </c>
    </row>
    <row r="11" spans="1:16" x14ac:dyDescent="0.2">
      <c r="A11" s="11" t="s">
        <v>18</v>
      </c>
      <c r="B11" s="12">
        <v>3</v>
      </c>
      <c r="C11" s="12">
        <v>4</v>
      </c>
      <c r="D11" s="12">
        <v>6</v>
      </c>
      <c r="E11" s="12">
        <v>1</v>
      </c>
      <c r="F11" s="12">
        <v>2</v>
      </c>
      <c r="G11" s="12">
        <v>5</v>
      </c>
    </row>
    <row r="12" spans="1:16" x14ac:dyDescent="0.2">
      <c r="A12" s="11" t="s">
        <v>19</v>
      </c>
      <c r="B12" s="12">
        <v>4</v>
      </c>
      <c r="C12" s="12">
        <v>6</v>
      </c>
      <c r="D12" s="12">
        <v>3</v>
      </c>
      <c r="E12" s="12">
        <v>5</v>
      </c>
      <c r="F12" s="12">
        <v>2</v>
      </c>
      <c r="G12" s="12">
        <v>1</v>
      </c>
    </row>
    <row r="13" spans="1:16" x14ac:dyDescent="0.2">
      <c r="A13" s="11" t="s">
        <v>20</v>
      </c>
      <c r="B13" s="12">
        <v>3</v>
      </c>
      <c r="C13" s="12">
        <v>1</v>
      </c>
      <c r="D13" s="12">
        <v>6</v>
      </c>
      <c r="E13" s="12">
        <v>5</v>
      </c>
      <c r="F13" s="12">
        <v>4</v>
      </c>
      <c r="G13" s="12">
        <v>2</v>
      </c>
    </row>
    <row r="14" spans="1:16" x14ac:dyDescent="0.2">
      <c r="A14" s="11" t="s">
        <v>21</v>
      </c>
      <c r="B14" s="12">
        <v>3</v>
      </c>
      <c r="C14" s="12">
        <v>5</v>
      </c>
      <c r="D14" s="12">
        <v>6</v>
      </c>
      <c r="E14" s="12">
        <v>2</v>
      </c>
      <c r="F14" s="12">
        <v>4</v>
      </c>
      <c r="G14" s="12">
        <v>1</v>
      </c>
    </row>
    <row r="15" spans="1:16" x14ac:dyDescent="0.2">
      <c r="A15" s="8" t="s">
        <v>23</v>
      </c>
      <c r="B15" s="5">
        <f t="shared" ref="B15:G15" si="1">SUM(B9:B14)</f>
        <v>22</v>
      </c>
      <c r="C15" s="5">
        <f t="shared" si="1"/>
        <v>18</v>
      </c>
      <c r="D15" s="5">
        <f t="shared" si="1"/>
        <v>26</v>
      </c>
      <c r="E15" s="5">
        <f t="shared" si="1"/>
        <v>22</v>
      </c>
      <c r="F15" s="5">
        <f t="shared" si="1"/>
        <v>18</v>
      </c>
      <c r="G15" s="5">
        <f t="shared" si="1"/>
        <v>21</v>
      </c>
    </row>
    <row r="16" spans="1:16" x14ac:dyDescent="0.2">
      <c r="A16" s="13" t="s">
        <v>16</v>
      </c>
      <c r="B16" s="14">
        <v>4</v>
      </c>
      <c r="C16" s="14">
        <v>2</v>
      </c>
      <c r="D16" s="14">
        <v>5</v>
      </c>
      <c r="E16" s="14">
        <v>6</v>
      </c>
      <c r="F16" s="14">
        <v>3</v>
      </c>
      <c r="G16" s="14">
        <v>1</v>
      </c>
    </row>
    <row r="17" spans="1:7" x14ac:dyDescent="0.2">
      <c r="A17" s="13" t="s">
        <v>17</v>
      </c>
      <c r="B17" s="14">
        <v>6</v>
      </c>
      <c r="C17" s="14">
        <v>5</v>
      </c>
      <c r="D17" s="14">
        <v>3</v>
      </c>
      <c r="E17" s="14">
        <v>1</v>
      </c>
      <c r="F17" s="14">
        <v>4</v>
      </c>
      <c r="G17" s="14">
        <v>2</v>
      </c>
    </row>
    <row r="18" spans="1:7" x14ac:dyDescent="0.2">
      <c r="A18" s="13" t="s">
        <v>18</v>
      </c>
      <c r="B18" s="14">
        <v>4</v>
      </c>
      <c r="C18" s="14">
        <v>1</v>
      </c>
      <c r="D18" s="14">
        <v>5</v>
      </c>
      <c r="E18" s="14">
        <v>3</v>
      </c>
      <c r="F18" s="14">
        <v>6</v>
      </c>
      <c r="G18" s="14">
        <v>2</v>
      </c>
    </row>
    <row r="19" spans="1:7" x14ac:dyDescent="0.2">
      <c r="A19" s="13" t="s">
        <v>19</v>
      </c>
      <c r="B19" s="14">
        <v>3</v>
      </c>
      <c r="C19" s="14">
        <v>1</v>
      </c>
      <c r="D19" s="14">
        <v>5</v>
      </c>
      <c r="E19" s="14">
        <v>4</v>
      </c>
      <c r="F19" s="14">
        <v>6</v>
      </c>
      <c r="G19" s="14">
        <v>2</v>
      </c>
    </row>
    <row r="20" spans="1:7" x14ac:dyDescent="0.2">
      <c r="A20" s="13" t="s">
        <v>20</v>
      </c>
      <c r="B20" s="14">
        <v>2</v>
      </c>
      <c r="C20" s="14">
        <v>6</v>
      </c>
      <c r="D20" s="14">
        <v>5</v>
      </c>
      <c r="E20" s="14">
        <v>1</v>
      </c>
      <c r="F20" s="14">
        <v>4</v>
      </c>
      <c r="G20" s="14">
        <v>3</v>
      </c>
    </row>
    <row r="21" spans="1:7" x14ac:dyDescent="0.2">
      <c r="A21" s="13" t="s">
        <v>21</v>
      </c>
      <c r="B21" s="14">
        <v>5</v>
      </c>
      <c r="C21" s="14">
        <v>4</v>
      </c>
      <c r="D21" s="14">
        <v>6</v>
      </c>
      <c r="E21" s="14">
        <v>2</v>
      </c>
      <c r="F21" s="14">
        <v>3</v>
      </c>
      <c r="G21" s="14">
        <v>2</v>
      </c>
    </row>
    <row r="22" spans="1:7" x14ac:dyDescent="0.2">
      <c r="A22" t="s">
        <v>24</v>
      </c>
      <c r="B22" s="5">
        <f t="shared" ref="B22:G22" si="2">SUM(B16:B21)</f>
        <v>24</v>
      </c>
      <c r="C22" s="5">
        <f t="shared" si="2"/>
        <v>19</v>
      </c>
      <c r="D22" s="5">
        <f t="shared" si="2"/>
        <v>29</v>
      </c>
      <c r="E22" s="5">
        <f t="shared" si="2"/>
        <v>17</v>
      </c>
      <c r="F22" s="5">
        <f t="shared" si="2"/>
        <v>26</v>
      </c>
      <c r="G22" s="5">
        <f t="shared" si="2"/>
        <v>12</v>
      </c>
    </row>
    <row r="23" spans="1:7" x14ac:dyDescent="0.2">
      <c r="A23" s="18" t="s">
        <v>16</v>
      </c>
      <c r="B23" s="19">
        <v>4</v>
      </c>
      <c r="C23" s="19">
        <v>5</v>
      </c>
      <c r="D23" s="19">
        <v>2</v>
      </c>
      <c r="E23" s="19">
        <v>3</v>
      </c>
      <c r="F23" s="19">
        <v>6</v>
      </c>
      <c r="G23" s="19">
        <v>0</v>
      </c>
    </row>
    <row r="24" spans="1:7" x14ac:dyDescent="0.2">
      <c r="A24" s="18" t="s">
        <v>17</v>
      </c>
      <c r="B24" s="19">
        <v>3</v>
      </c>
      <c r="C24" s="19">
        <v>4</v>
      </c>
      <c r="D24" s="19">
        <v>6</v>
      </c>
      <c r="E24" s="19">
        <v>5</v>
      </c>
      <c r="F24" s="19">
        <v>2</v>
      </c>
      <c r="G24" s="19">
        <v>1</v>
      </c>
    </row>
    <row r="25" spans="1:7" x14ac:dyDescent="0.2">
      <c r="A25" s="18" t="s">
        <v>18</v>
      </c>
      <c r="B25" s="19">
        <v>5</v>
      </c>
      <c r="C25" s="19">
        <v>2</v>
      </c>
      <c r="D25" s="19">
        <v>3</v>
      </c>
      <c r="E25" s="19">
        <v>4</v>
      </c>
      <c r="F25" s="19">
        <v>6</v>
      </c>
      <c r="G25" s="19">
        <v>1</v>
      </c>
    </row>
    <row r="26" spans="1:7" x14ac:dyDescent="0.2">
      <c r="A26" s="18" t="s">
        <v>19</v>
      </c>
      <c r="B26" s="19">
        <v>6</v>
      </c>
      <c r="C26" s="19">
        <v>4</v>
      </c>
      <c r="D26" s="19">
        <v>3</v>
      </c>
      <c r="E26" s="19">
        <v>1</v>
      </c>
      <c r="F26" s="19">
        <v>5</v>
      </c>
      <c r="G26" s="19">
        <v>2</v>
      </c>
    </row>
    <row r="27" spans="1:7" x14ac:dyDescent="0.2">
      <c r="A27" s="18" t="s">
        <v>20</v>
      </c>
      <c r="B27" s="19">
        <v>4</v>
      </c>
      <c r="C27" s="19">
        <v>2</v>
      </c>
      <c r="D27" s="19">
        <v>3</v>
      </c>
      <c r="E27" s="19">
        <v>6</v>
      </c>
      <c r="F27" s="19">
        <v>1</v>
      </c>
      <c r="G27" s="19">
        <v>5</v>
      </c>
    </row>
    <row r="28" spans="1:7" x14ac:dyDescent="0.2">
      <c r="A28" s="18" t="s">
        <v>21</v>
      </c>
      <c r="B28" s="19">
        <v>5</v>
      </c>
      <c r="C28" s="19">
        <v>4</v>
      </c>
      <c r="D28" s="19">
        <v>3</v>
      </c>
      <c r="E28" s="19">
        <v>6</v>
      </c>
      <c r="F28" s="19">
        <v>3</v>
      </c>
      <c r="G28" s="19">
        <v>0</v>
      </c>
    </row>
    <row r="29" spans="1:7" x14ac:dyDescent="0.2">
      <c r="A29" t="s">
        <v>25</v>
      </c>
      <c r="B29" s="5">
        <f t="shared" ref="B29:G29" si="3">SUM(B23:B28)</f>
        <v>27</v>
      </c>
      <c r="C29" s="5">
        <f t="shared" si="3"/>
        <v>21</v>
      </c>
      <c r="D29" s="5">
        <f t="shared" si="3"/>
        <v>20</v>
      </c>
      <c r="E29" s="5">
        <f t="shared" si="3"/>
        <v>25</v>
      </c>
      <c r="F29" s="5">
        <f t="shared" si="3"/>
        <v>23</v>
      </c>
      <c r="G29" s="5">
        <f t="shared" si="3"/>
        <v>9</v>
      </c>
    </row>
    <row r="30" spans="1:7" x14ac:dyDescent="0.2">
      <c r="A30" s="15" t="s">
        <v>16</v>
      </c>
      <c r="B30" s="16">
        <v>2</v>
      </c>
      <c r="C30" s="16">
        <v>5</v>
      </c>
      <c r="D30" s="16">
        <v>3</v>
      </c>
      <c r="E30" s="16">
        <v>1</v>
      </c>
      <c r="F30" s="16">
        <v>4</v>
      </c>
      <c r="G30" s="16">
        <v>6</v>
      </c>
    </row>
    <row r="31" spans="1:7" x14ac:dyDescent="0.2">
      <c r="A31" s="15" t="s">
        <v>17</v>
      </c>
      <c r="B31" s="16">
        <v>3</v>
      </c>
      <c r="C31" s="16">
        <v>2</v>
      </c>
      <c r="D31" s="16">
        <v>1</v>
      </c>
      <c r="E31" s="16">
        <v>6</v>
      </c>
      <c r="F31" s="16">
        <v>5</v>
      </c>
      <c r="G31" s="16">
        <v>5</v>
      </c>
    </row>
    <row r="32" spans="1:7" x14ac:dyDescent="0.2">
      <c r="A32" s="15" t="s">
        <v>18</v>
      </c>
      <c r="B32" s="16">
        <v>3</v>
      </c>
      <c r="C32" s="16">
        <v>3</v>
      </c>
      <c r="D32" s="16">
        <v>6</v>
      </c>
      <c r="E32" s="16">
        <v>5</v>
      </c>
      <c r="F32" s="16">
        <v>3</v>
      </c>
      <c r="G32" s="16">
        <v>4</v>
      </c>
    </row>
    <row r="33" spans="1:8" x14ac:dyDescent="0.2">
      <c r="A33" s="15" t="s">
        <v>19</v>
      </c>
      <c r="B33" s="16">
        <v>6</v>
      </c>
      <c r="C33" s="16">
        <v>2</v>
      </c>
      <c r="D33" s="16">
        <v>5</v>
      </c>
      <c r="E33" s="16">
        <v>3</v>
      </c>
      <c r="F33" s="16">
        <v>4</v>
      </c>
      <c r="G33" s="16">
        <v>1</v>
      </c>
    </row>
    <row r="34" spans="1:8" x14ac:dyDescent="0.2">
      <c r="A34" s="15" t="s">
        <v>20</v>
      </c>
      <c r="B34" s="16">
        <v>5</v>
      </c>
      <c r="C34" s="16">
        <v>6</v>
      </c>
      <c r="D34" s="16">
        <v>2</v>
      </c>
      <c r="E34" s="16">
        <v>1</v>
      </c>
      <c r="F34" s="16">
        <v>5</v>
      </c>
      <c r="G34" s="16">
        <v>3</v>
      </c>
    </row>
    <row r="35" spans="1:8" x14ac:dyDescent="0.2">
      <c r="A35" s="15" t="s">
        <v>21</v>
      </c>
      <c r="B35" s="16">
        <v>2</v>
      </c>
      <c r="C35" s="16">
        <v>0</v>
      </c>
      <c r="D35" s="16">
        <v>6</v>
      </c>
      <c r="E35" s="16">
        <v>5</v>
      </c>
      <c r="F35" s="16">
        <v>4</v>
      </c>
      <c r="G35" s="16">
        <v>3</v>
      </c>
    </row>
    <row r="36" spans="1:8" x14ac:dyDescent="0.2">
      <c r="A36" t="s">
        <v>26</v>
      </c>
      <c r="B36" s="5">
        <f t="shared" ref="B36:G36" si="4">SUM(B30:B35)</f>
        <v>21</v>
      </c>
      <c r="C36" s="5">
        <f t="shared" si="4"/>
        <v>18</v>
      </c>
      <c r="D36" s="5">
        <f t="shared" si="4"/>
        <v>23</v>
      </c>
      <c r="E36" s="5">
        <f t="shared" si="4"/>
        <v>21</v>
      </c>
      <c r="F36" s="5">
        <f t="shared" si="4"/>
        <v>25</v>
      </c>
      <c r="G36" s="5">
        <f t="shared" si="4"/>
        <v>22</v>
      </c>
    </row>
    <row r="37" spans="1:8" x14ac:dyDescent="0.2">
      <c r="B37" s="5" t="s">
        <v>6</v>
      </c>
      <c r="C37" s="5" t="s">
        <v>10</v>
      </c>
      <c r="D37" s="5" t="s">
        <v>3</v>
      </c>
      <c r="E37" s="5" t="s">
        <v>43</v>
      </c>
      <c r="F37" s="5" t="s">
        <v>41</v>
      </c>
      <c r="G37" s="5" t="s">
        <v>42</v>
      </c>
    </row>
    <row r="38" spans="1:8" x14ac:dyDescent="0.2">
      <c r="B38" s="5">
        <f t="shared" ref="B38:G38" si="5">B8+B15+B22+B29+B36</f>
        <v>117</v>
      </c>
      <c r="C38" s="5">
        <f t="shared" si="5"/>
        <v>81</v>
      </c>
      <c r="D38" s="5">
        <f t="shared" si="5"/>
        <v>120</v>
      </c>
      <c r="E38" s="5">
        <f t="shared" si="5"/>
        <v>109</v>
      </c>
      <c r="F38" s="5">
        <f t="shared" si="5"/>
        <v>120</v>
      </c>
      <c r="G38" s="5">
        <f t="shared" si="5"/>
        <v>85</v>
      </c>
    </row>
    <row r="40" spans="1:8" x14ac:dyDescent="0.2">
      <c r="F40" s="51" t="s">
        <v>15</v>
      </c>
      <c r="G40" s="51" t="s">
        <v>14</v>
      </c>
      <c r="H40" s="52" t="s">
        <v>84</v>
      </c>
    </row>
    <row r="41" spans="1:8" x14ac:dyDescent="0.2">
      <c r="B41" s="5">
        <v>1</v>
      </c>
      <c r="C41" s="5" t="s">
        <v>41</v>
      </c>
      <c r="D41" s="5"/>
      <c r="E41" s="5">
        <f>F38</f>
        <v>120</v>
      </c>
      <c r="F41" s="53">
        <f>'Team Weights'!N14</f>
        <v>109</v>
      </c>
      <c r="G41" s="53">
        <f>'Team Weights'!O14</f>
        <v>1</v>
      </c>
      <c r="H41" s="53">
        <f>'Team Weights'!P14</f>
        <v>8</v>
      </c>
    </row>
    <row r="42" spans="1:8" x14ac:dyDescent="0.2">
      <c r="B42" s="5">
        <v>2</v>
      </c>
      <c r="C42" s="5" t="s">
        <v>3</v>
      </c>
      <c r="D42" s="5"/>
      <c r="E42" s="5">
        <f>D38</f>
        <v>120</v>
      </c>
      <c r="F42" s="53">
        <f>'Team Weights'!H14</f>
        <v>102</v>
      </c>
      <c r="G42" s="53">
        <f>'Team Weights'!I14</f>
        <v>11</v>
      </c>
      <c r="H42" s="53">
        <f>'Team Weights'!J14</f>
        <v>8</v>
      </c>
    </row>
    <row r="43" spans="1:8" x14ac:dyDescent="0.2">
      <c r="B43" s="5">
        <v>3</v>
      </c>
      <c r="C43" s="5" t="s">
        <v>6</v>
      </c>
      <c r="D43" s="5"/>
      <c r="E43" s="5">
        <f>B38</f>
        <v>117</v>
      </c>
      <c r="F43" s="53">
        <f>'Team Weights'!B14</f>
        <v>101</v>
      </c>
      <c r="G43" s="53">
        <f>'Team Weights'!C14</f>
        <v>1</v>
      </c>
      <c r="H43" s="53">
        <f>'Team Weights'!D14</f>
        <v>8</v>
      </c>
    </row>
    <row r="44" spans="1:8" x14ac:dyDescent="0.2">
      <c r="B44" s="5">
        <v>4</v>
      </c>
      <c r="C44" s="7" t="s">
        <v>43</v>
      </c>
      <c r="D44" s="5"/>
      <c r="E44" s="5">
        <f>E38</f>
        <v>109</v>
      </c>
      <c r="F44" s="53">
        <f>'Team Weights'!K14</f>
        <v>89</v>
      </c>
      <c r="G44" s="53">
        <f>'Team Weights'!L14</f>
        <v>5</v>
      </c>
      <c r="H44" s="53">
        <f>'Team Weights'!M14</f>
        <v>8</v>
      </c>
    </row>
    <row r="45" spans="1:8" x14ac:dyDescent="0.2">
      <c r="B45" s="5">
        <v>5</v>
      </c>
      <c r="C45" s="5" t="s">
        <v>42</v>
      </c>
      <c r="D45" s="5"/>
      <c r="E45" s="5">
        <f>G38</f>
        <v>85</v>
      </c>
      <c r="F45" s="53">
        <f>'Team Weights'!Q14</f>
        <v>68</v>
      </c>
      <c r="G45" s="53">
        <f>'Team Weights'!R14</f>
        <v>6</v>
      </c>
      <c r="H45" s="53">
        <f>'Team Weights'!S14</f>
        <v>8</v>
      </c>
    </row>
    <row r="46" spans="1:8" x14ac:dyDescent="0.2">
      <c r="B46" s="5">
        <v>6</v>
      </c>
      <c r="C46" s="5" t="s">
        <v>10</v>
      </c>
      <c r="D46" s="5"/>
      <c r="E46" s="5">
        <f>C38</f>
        <v>81</v>
      </c>
      <c r="F46" s="53">
        <f>'Team Weights'!E14</f>
        <v>55</v>
      </c>
      <c r="G46" s="53">
        <f>'Team Weights'!F14</f>
        <v>10</v>
      </c>
      <c r="H46" s="53">
        <f>'Team Weights'!G14</f>
        <v>8</v>
      </c>
    </row>
    <row r="47" spans="1:8" x14ac:dyDescent="0.2">
      <c r="B47" s="5"/>
      <c r="C47" s="7"/>
      <c r="F47" s="5"/>
    </row>
  </sheetData>
  <sortState ref="C41:H46">
    <sortCondition descending="1" ref="E41:E46"/>
  </sortState>
  <phoneticPr fontId="2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8"/>
  <sheetViews>
    <sheetView tabSelected="1" workbookViewId="0">
      <selection activeCell="B2" sqref="B2:L52"/>
    </sheetView>
  </sheetViews>
  <sheetFormatPr defaultRowHeight="12.75" x14ac:dyDescent="0.2"/>
  <cols>
    <col min="1" max="1" width="4.5703125" style="1" customWidth="1"/>
    <col min="2" max="2" width="14.7109375" style="40" customWidth="1"/>
    <col min="3" max="3" width="17.7109375" customWidth="1"/>
    <col min="4" max="8" width="9.28515625" style="1" customWidth="1"/>
    <col min="9" max="12" width="9.140625" style="1"/>
  </cols>
  <sheetData>
    <row r="1" spans="1:12" ht="13.5" thickBot="1" x14ac:dyDescent="0.25">
      <c r="B1" s="43" t="s">
        <v>0</v>
      </c>
      <c r="C1" s="3" t="s">
        <v>4</v>
      </c>
      <c r="D1" s="4" t="s">
        <v>1</v>
      </c>
      <c r="E1" s="4" t="s">
        <v>2</v>
      </c>
      <c r="F1" s="4" t="s">
        <v>36</v>
      </c>
      <c r="G1" s="4" t="s">
        <v>3</v>
      </c>
      <c r="H1" s="4" t="s">
        <v>11</v>
      </c>
      <c r="I1" s="4" t="s">
        <v>12</v>
      </c>
      <c r="J1" s="4" t="s">
        <v>7</v>
      </c>
      <c r="K1" s="4" t="s">
        <v>8</v>
      </c>
      <c r="L1" s="4" t="s">
        <v>13</v>
      </c>
    </row>
    <row r="2" spans="1:12" ht="13.5" thickBot="1" x14ac:dyDescent="0.25">
      <c r="A2" s="1">
        <v>1</v>
      </c>
      <c r="B2" s="43" t="str">
        <f>Lech!A24</f>
        <v>Lee Pollard</v>
      </c>
      <c r="C2" s="43" t="str">
        <f>Lech!B24</f>
        <v>Lechlade/Clanfield</v>
      </c>
      <c r="D2" s="47">
        <f>'SB1'!C24</f>
        <v>6</v>
      </c>
      <c r="E2" s="47">
        <f>Clan!C24</f>
        <v>5</v>
      </c>
      <c r="F2" s="47">
        <f>Lech!C24</f>
        <v>4</v>
      </c>
      <c r="G2" s="47">
        <f>Rad!C24</f>
        <v>4</v>
      </c>
      <c r="H2" s="47">
        <f>Pew!C24</f>
        <v>5</v>
      </c>
      <c r="I2" s="4">
        <f>SUM(D2:H2)</f>
        <v>24</v>
      </c>
      <c r="J2" s="4">
        <f>Weights!J24</f>
        <v>24</v>
      </c>
      <c r="K2" s="4">
        <f>Weights!K24</f>
        <v>15</v>
      </c>
      <c r="L2" s="4">
        <f>Weights!L24</f>
        <v>0</v>
      </c>
    </row>
    <row r="3" spans="1:12" ht="13.5" thickBot="1" x14ac:dyDescent="0.25">
      <c r="A3" s="1">
        <v>2</v>
      </c>
      <c r="B3" s="43" t="str">
        <f>Lech!A16</f>
        <v>B French</v>
      </c>
      <c r="C3" s="43" t="str">
        <f>Lech!B16</f>
        <v>Radcot</v>
      </c>
      <c r="D3" s="47">
        <f>'SB1'!C16</f>
        <v>6</v>
      </c>
      <c r="E3" s="47">
        <f>Clan!C16</f>
        <v>3</v>
      </c>
      <c r="F3" s="47">
        <f>Lech!C16</f>
        <v>6</v>
      </c>
      <c r="G3" s="47">
        <f>Rad!C16</f>
        <v>3</v>
      </c>
      <c r="H3" s="47">
        <f>Pew!C16</f>
        <v>5</v>
      </c>
      <c r="I3" s="4">
        <f>SUM(D3:H3)</f>
        <v>23</v>
      </c>
      <c r="J3" s="4">
        <f>Weights!J16</f>
        <v>19</v>
      </c>
      <c r="K3" s="4">
        <f>Weights!K16</f>
        <v>4</v>
      </c>
      <c r="L3" s="4">
        <f>Weights!L16</f>
        <v>8</v>
      </c>
    </row>
    <row r="4" spans="1:12" ht="13.5" thickBot="1" x14ac:dyDescent="0.25">
      <c r="A4" s="1">
        <v>3</v>
      </c>
      <c r="B4" s="43" t="str">
        <f>Lech!A14</f>
        <v>John Swann</v>
      </c>
      <c r="C4" s="43" t="str">
        <f>Lech!B14</f>
        <v>Radcot</v>
      </c>
      <c r="D4" s="47">
        <f>'SB1'!C14</f>
        <v>3</v>
      </c>
      <c r="E4" s="47">
        <f>Clan!C14</f>
        <v>6</v>
      </c>
      <c r="F4" s="47">
        <f>Lech!C14</f>
        <v>5</v>
      </c>
      <c r="G4" s="47">
        <f>Rad!C14</f>
        <v>3</v>
      </c>
      <c r="H4" s="47">
        <f>Pew!C14</f>
        <v>6</v>
      </c>
      <c r="I4" s="4">
        <f>SUM(D4:H4)</f>
        <v>23</v>
      </c>
      <c r="J4" s="4">
        <f>Weights!J14</f>
        <v>14</v>
      </c>
      <c r="K4" s="4">
        <f>Weights!K14</f>
        <v>0</v>
      </c>
      <c r="L4" s="4">
        <f>Weights!L14</f>
        <v>8</v>
      </c>
    </row>
    <row r="5" spans="1:12" ht="13.5" thickBot="1" x14ac:dyDescent="0.25">
      <c r="A5" s="1">
        <v>4</v>
      </c>
      <c r="B5" s="43" t="str">
        <f>Lech!A3</f>
        <v>Paul Giddings</v>
      </c>
      <c r="C5" s="43" t="str">
        <f>Lech!B3</f>
        <v>Isis A</v>
      </c>
      <c r="D5" s="47">
        <f>'SB1'!C3</f>
        <v>3</v>
      </c>
      <c r="E5" s="47">
        <f>Clan!C3</f>
        <v>4</v>
      </c>
      <c r="F5" s="47">
        <f>Lech!C3</f>
        <v>5</v>
      </c>
      <c r="G5" s="47">
        <f>Rad!C3</f>
        <v>4</v>
      </c>
      <c r="H5" s="47">
        <f>Pew!C3</f>
        <v>6</v>
      </c>
      <c r="I5" s="4">
        <f>SUM(D5:H5)</f>
        <v>22</v>
      </c>
      <c r="J5" s="4">
        <f>Weights!J3</f>
        <v>14</v>
      </c>
      <c r="K5" s="4">
        <f>Weights!K3</f>
        <v>13</v>
      </c>
      <c r="L5" s="4">
        <f>Weights!L3</f>
        <v>8</v>
      </c>
    </row>
    <row r="6" spans="1:12" ht="13.5" thickBot="1" x14ac:dyDescent="0.25">
      <c r="A6" s="1">
        <v>5</v>
      </c>
      <c r="B6" s="43" t="str">
        <f>Lech!A15</f>
        <v>G Didcot</v>
      </c>
      <c r="C6" s="43" t="str">
        <f>Lech!B15</f>
        <v>Radcot</v>
      </c>
      <c r="D6" s="47">
        <f>'SB1'!C15</f>
        <v>4</v>
      </c>
      <c r="E6" s="47">
        <f>Clan!C15</f>
        <v>6</v>
      </c>
      <c r="F6" s="47">
        <f>Lech!C15</f>
        <v>3</v>
      </c>
      <c r="G6" s="47">
        <f>Rad!C15</f>
        <v>6</v>
      </c>
      <c r="H6" s="47">
        <f>Pew!C15</f>
        <v>2</v>
      </c>
      <c r="I6" s="4">
        <f>SUM(D6:H6)</f>
        <v>21</v>
      </c>
      <c r="J6" s="4">
        <f>Weights!J15</f>
        <v>20</v>
      </c>
      <c r="K6" s="4">
        <f>Weights!K15</f>
        <v>15</v>
      </c>
      <c r="L6" s="4">
        <f>Weights!L15</f>
        <v>0</v>
      </c>
    </row>
    <row r="7" spans="1:12" ht="13.5" thickBot="1" x14ac:dyDescent="0.25">
      <c r="A7" s="1">
        <v>6</v>
      </c>
      <c r="B7" s="43" t="str">
        <f>Lech!A28</f>
        <v>Mike Marsden</v>
      </c>
      <c r="C7" s="43" t="str">
        <f>Lech!B28</f>
        <v>Pewsey 1</v>
      </c>
      <c r="D7" s="47">
        <f>'SB1'!C28</f>
        <v>4</v>
      </c>
      <c r="E7" s="47">
        <f>Clan!C28</f>
        <v>4</v>
      </c>
      <c r="F7" s="47">
        <f>Lech!C28</f>
        <v>4</v>
      </c>
      <c r="G7" s="47">
        <f>Rad!C28</f>
        <v>5</v>
      </c>
      <c r="H7" s="47">
        <f>Pew!C28</f>
        <v>4</v>
      </c>
      <c r="I7" s="4">
        <f>SUM(D7:H7)</f>
        <v>21</v>
      </c>
      <c r="J7" s="4">
        <f>Weights!J28</f>
        <v>16</v>
      </c>
      <c r="K7" s="4">
        <f>Weights!K28</f>
        <v>1</v>
      </c>
      <c r="L7" s="4">
        <f>Weights!L28</f>
        <v>0</v>
      </c>
    </row>
    <row r="8" spans="1:12" ht="13.5" thickBot="1" x14ac:dyDescent="0.25">
      <c r="A8" s="1">
        <v>7</v>
      </c>
      <c r="B8" s="43" t="str">
        <f>Lech!A26</f>
        <v>Kevin Chubb</v>
      </c>
      <c r="C8" s="43" t="str">
        <f>Lech!B26</f>
        <v>Pewsey 1</v>
      </c>
      <c r="D8" s="47">
        <f>'SB1'!C26</f>
        <v>6</v>
      </c>
      <c r="E8" s="47">
        <f>Clan!C26</f>
        <v>2</v>
      </c>
      <c r="F8" s="47">
        <f>Lech!C26</f>
        <v>6</v>
      </c>
      <c r="G8" s="47">
        <f>Rad!C26</f>
        <v>2</v>
      </c>
      <c r="H8" s="47">
        <f>Pew!C26</f>
        <v>4</v>
      </c>
      <c r="I8" s="4">
        <f>SUM(D8:H8)</f>
        <v>20</v>
      </c>
      <c r="J8" s="4">
        <f>Weights!J26</f>
        <v>21</v>
      </c>
      <c r="K8" s="4">
        <f>Weights!K26</f>
        <v>10</v>
      </c>
      <c r="L8" s="4">
        <f>Weights!L26</f>
        <v>8</v>
      </c>
    </row>
    <row r="9" spans="1:12" ht="13.5" thickBot="1" x14ac:dyDescent="0.25">
      <c r="A9" s="1">
        <v>8</v>
      </c>
      <c r="B9" s="43" t="str">
        <f>Lech!A7</f>
        <v>John Williams</v>
      </c>
      <c r="C9" s="43" t="str">
        <f>Lech!B7</f>
        <v>Isis A</v>
      </c>
      <c r="D9" s="47">
        <f>'SB1'!C7</f>
        <v>4</v>
      </c>
      <c r="E9" s="47">
        <f>Clan!C7</f>
        <v>3</v>
      </c>
      <c r="F9" s="47">
        <f>Lech!C7</f>
        <v>2</v>
      </c>
      <c r="G9" s="47">
        <f>Rad!C7</f>
        <v>6</v>
      </c>
      <c r="H9" s="47">
        <f>Pew!C7</f>
        <v>5</v>
      </c>
      <c r="I9" s="4">
        <f>SUM(D9:H9)</f>
        <v>20</v>
      </c>
      <c r="J9" s="4">
        <f>Weights!J7</f>
        <v>16</v>
      </c>
      <c r="K9" s="4">
        <f>Weights!K7</f>
        <v>5</v>
      </c>
      <c r="L9" s="4">
        <f>Weights!L7</f>
        <v>8</v>
      </c>
    </row>
    <row r="10" spans="1:12" ht="13.5" thickBot="1" x14ac:dyDescent="0.25">
      <c r="A10" s="1">
        <v>9</v>
      </c>
      <c r="B10" s="43" t="str">
        <f>Lech!A27</f>
        <v>Ian Spanswick</v>
      </c>
      <c r="C10" s="43" t="str">
        <f>Lech!B27</f>
        <v>Pewsey 1</v>
      </c>
      <c r="D10" s="47">
        <f>'SB1'!C27</f>
        <v>6</v>
      </c>
      <c r="E10" s="47">
        <f>Clan!C27</f>
        <v>4</v>
      </c>
      <c r="F10" s="47">
        <f>Lech!C27</f>
        <v>4</v>
      </c>
      <c r="G10" s="47">
        <f>Rad!C27</f>
        <v>1</v>
      </c>
      <c r="H10" s="47">
        <f>Pew!C27</f>
        <v>5</v>
      </c>
      <c r="I10" s="4">
        <f>SUM(D10:H10)</f>
        <v>20</v>
      </c>
      <c r="J10" s="4">
        <f>Weights!J27</f>
        <v>11</v>
      </c>
      <c r="K10" s="4">
        <f>Weights!K27</f>
        <v>8</v>
      </c>
      <c r="L10" s="4">
        <f>Weights!L27</f>
        <v>8</v>
      </c>
    </row>
    <row r="11" spans="1:12" ht="13.5" thickBot="1" x14ac:dyDescent="0.25">
      <c r="A11" s="1">
        <v>10</v>
      </c>
      <c r="B11" s="43" t="str">
        <f>Lech!A18</f>
        <v>Brian Ballard</v>
      </c>
      <c r="C11" s="43" t="str">
        <f>Lech!B18</f>
        <v>Radcot</v>
      </c>
      <c r="D11" s="47">
        <f>'SB1'!C18</f>
        <v>2</v>
      </c>
      <c r="E11" s="47">
        <f>Clan!C18</f>
        <v>6</v>
      </c>
      <c r="F11" s="47">
        <f>Lech!C18</f>
        <v>5</v>
      </c>
      <c r="G11" s="47">
        <f>Rad!C18</f>
        <v>3</v>
      </c>
      <c r="H11" s="47">
        <f>Pew!C18</f>
        <v>3</v>
      </c>
      <c r="I11" s="4">
        <f>SUM(D11:H11)</f>
        <v>19</v>
      </c>
      <c r="J11" s="4">
        <f>Weights!J18</f>
        <v>19</v>
      </c>
      <c r="K11" s="4">
        <f>Weights!K18</f>
        <v>2</v>
      </c>
      <c r="L11" s="4">
        <f>Weights!L18</f>
        <v>8</v>
      </c>
    </row>
    <row r="12" spans="1:12" ht="13.5" thickBot="1" x14ac:dyDescent="0.25">
      <c r="A12" s="1">
        <v>11</v>
      </c>
      <c r="B12" s="43" t="str">
        <f>Lech!A30</f>
        <v>Chris Rushton</v>
      </c>
      <c r="C12" s="43" t="str">
        <f>Lech!B30</f>
        <v>Pewsey 1</v>
      </c>
      <c r="D12" s="47">
        <f>'SB1'!C30</f>
        <v>3</v>
      </c>
      <c r="E12" s="47">
        <f>Clan!C30</f>
        <v>2</v>
      </c>
      <c r="F12" s="47">
        <f>Lech!C30</f>
        <v>3</v>
      </c>
      <c r="G12" s="47">
        <f>Rad!C30</f>
        <v>6</v>
      </c>
      <c r="H12" s="47">
        <f>Pew!C30</f>
        <v>4</v>
      </c>
      <c r="I12" s="4">
        <f>SUM(D12:H12)</f>
        <v>18</v>
      </c>
      <c r="J12" s="4">
        <f>Weights!J30</f>
        <v>19</v>
      </c>
      <c r="K12" s="4">
        <f>Weights!K30</f>
        <v>15</v>
      </c>
      <c r="L12" s="4">
        <f>Weights!L30</f>
        <v>8</v>
      </c>
    </row>
    <row r="13" spans="1:12" ht="13.5" thickBot="1" x14ac:dyDescent="0.25">
      <c r="A13" s="1">
        <v>12</v>
      </c>
      <c r="B13" s="43" t="str">
        <f>Lech!A4</f>
        <v>Peter Gilbert</v>
      </c>
      <c r="C13" s="43" t="str">
        <f>Lech!B4</f>
        <v>Isis A</v>
      </c>
      <c r="D13" s="47">
        <f>'SB1'!C4</f>
        <v>5</v>
      </c>
      <c r="E13" s="47">
        <f>Clan!C4</f>
        <v>3</v>
      </c>
      <c r="F13" s="47">
        <f>Lech!C4</f>
        <v>4</v>
      </c>
      <c r="G13" s="47">
        <f>Rad!C4</f>
        <v>4</v>
      </c>
      <c r="H13" s="47">
        <f>Pew!C4</f>
        <v>2</v>
      </c>
      <c r="I13" s="4">
        <f>SUM(D13:H13)</f>
        <v>18</v>
      </c>
      <c r="J13" s="4">
        <f>Weights!J4</f>
        <v>16</v>
      </c>
      <c r="K13" s="4">
        <f>Weights!K4</f>
        <v>5</v>
      </c>
      <c r="L13" s="4">
        <f>Weights!L4</f>
        <v>0</v>
      </c>
    </row>
    <row r="14" spans="1:12" ht="13.5" thickBot="1" x14ac:dyDescent="0.25">
      <c r="A14" s="1">
        <v>13</v>
      </c>
      <c r="B14" s="43" t="str">
        <f>Lech!A5</f>
        <v>Bryan Jackson</v>
      </c>
      <c r="C14" s="43" t="str">
        <f>Lech!B5</f>
        <v>Isis A</v>
      </c>
      <c r="D14" s="47">
        <f>'SB1'!C5</f>
        <v>2</v>
      </c>
      <c r="E14" s="47">
        <f>Clan!C5</f>
        <v>4</v>
      </c>
      <c r="F14" s="47">
        <f>Lech!C5</f>
        <v>6</v>
      </c>
      <c r="G14" s="47">
        <f>Rad!C5</f>
        <v>3</v>
      </c>
      <c r="H14" s="47">
        <f>Pew!C5</f>
        <v>3</v>
      </c>
      <c r="I14" s="4">
        <f>SUM(D14:H14)</f>
        <v>18</v>
      </c>
      <c r="J14" s="4">
        <f>Weights!J5</f>
        <v>16</v>
      </c>
      <c r="K14" s="4">
        <f>Weights!K5</f>
        <v>4</v>
      </c>
      <c r="L14" s="4">
        <f>Weights!L5</f>
        <v>8</v>
      </c>
    </row>
    <row r="15" spans="1:12" ht="13.5" thickBot="1" x14ac:dyDescent="0.25">
      <c r="A15" s="1">
        <v>14</v>
      </c>
      <c r="B15" s="43" t="str">
        <f>Lech!A29</f>
        <v>Gary Williams</v>
      </c>
      <c r="C15" s="43" t="str">
        <f>Lech!B29</f>
        <v>Pewsey 1</v>
      </c>
      <c r="D15" s="47">
        <f>'SB1'!C29</f>
        <v>4</v>
      </c>
      <c r="E15" s="47">
        <f>Clan!C29</f>
        <v>2</v>
      </c>
      <c r="F15" s="47">
        <f>Lech!C29</f>
        <v>3</v>
      </c>
      <c r="G15" s="47">
        <f>Rad!C29</f>
        <v>6</v>
      </c>
      <c r="H15" s="47">
        <f>Pew!C29</f>
        <v>3</v>
      </c>
      <c r="I15" s="4">
        <f>SUM(D15:H15)</f>
        <v>18</v>
      </c>
      <c r="J15" s="4">
        <f>Weights!J29</f>
        <v>15</v>
      </c>
      <c r="K15" s="4">
        <f>Weights!K29</f>
        <v>11</v>
      </c>
      <c r="L15" s="4">
        <f>Weights!L29</f>
        <v>8</v>
      </c>
    </row>
    <row r="16" spans="1:12" ht="13.5" thickBot="1" x14ac:dyDescent="0.25">
      <c r="A16" s="1">
        <v>15</v>
      </c>
      <c r="B16" s="43" t="str">
        <f>Lech!A2</f>
        <v>Paul Rice</v>
      </c>
      <c r="C16" s="43" t="str">
        <f>Lech!B2</f>
        <v>Isis A</v>
      </c>
      <c r="D16" s="47">
        <f>'SB1'!C2</f>
        <v>4</v>
      </c>
      <c r="E16" s="47">
        <f>Clan!C2</f>
        <v>3</v>
      </c>
      <c r="F16" s="47">
        <f>Lech!C2</f>
        <v>3</v>
      </c>
      <c r="G16" s="47">
        <f>Rad!C2</f>
        <v>5</v>
      </c>
      <c r="H16" s="47">
        <f>Pew!C2</f>
        <v>3</v>
      </c>
      <c r="I16" s="4">
        <f>SUM(D16:H16)</f>
        <v>18</v>
      </c>
      <c r="J16" s="4">
        <f>Weights!J2</f>
        <v>14</v>
      </c>
      <c r="K16" s="4">
        <f>Weights!K2</f>
        <v>6</v>
      </c>
      <c r="L16" s="4">
        <f>Weights!L2</f>
        <v>0</v>
      </c>
    </row>
    <row r="17" spans="1:12" ht="13.5" thickBot="1" x14ac:dyDescent="0.25">
      <c r="A17" s="1">
        <v>16</v>
      </c>
      <c r="B17" s="43" t="str">
        <f>Lech!A44</f>
        <v>Doug Foreshaw</v>
      </c>
      <c r="C17" s="43" t="str">
        <f>Lech!B44</f>
        <v>Lechlade/Clanfield</v>
      </c>
      <c r="D17" s="47">
        <f>'SB1'!C44</f>
        <v>0</v>
      </c>
      <c r="E17" s="47">
        <f>Clan!C44</f>
        <v>2</v>
      </c>
      <c r="F17" s="47">
        <f>Lech!C44</f>
        <v>6</v>
      </c>
      <c r="G17" s="47">
        <f>Rad!C44</f>
        <v>5</v>
      </c>
      <c r="H17" s="47">
        <f>Pew!C44</f>
        <v>5</v>
      </c>
      <c r="I17" s="4">
        <f>SUM(D17:H17)</f>
        <v>18</v>
      </c>
      <c r="J17" s="4">
        <f>Weights!J44</f>
        <v>14</v>
      </c>
      <c r="K17" s="4">
        <f>Weights!K44</f>
        <v>0</v>
      </c>
      <c r="L17" s="4">
        <f>Weights!L44</f>
        <v>0</v>
      </c>
    </row>
    <row r="18" spans="1:12" ht="13.5" thickBot="1" x14ac:dyDescent="0.25">
      <c r="A18" s="1">
        <v>17</v>
      </c>
      <c r="B18" s="43" t="str">
        <f>Lech!A19</f>
        <v>Eammon Byrne</v>
      </c>
      <c r="C18" s="43" t="str">
        <f>Lech!B19</f>
        <v>Radcot</v>
      </c>
      <c r="D18" s="47">
        <f>'SB1'!C19</f>
        <v>6</v>
      </c>
      <c r="E18" s="47">
        <f>Clan!C19</f>
        <v>3</v>
      </c>
      <c r="F18" s="47">
        <f>Lech!C19</f>
        <v>5</v>
      </c>
      <c r="G18" s="47">
        <f>Rad!C19</f>
        <v>2</v>
      </c>
      <c r="H18" s="47">
        <f>Pew!C19</f>
        <v>1</v>
      </c>
      <c r="I18" s="4">
        <f>SUM(D18:H18)</f>
        <v>17</v>
      </c>
      <c r="J18" s="4">
        <f>Weights!J19</f>
        <v>24</v>
      </c>
      <c r="K18" s="4">
        <f>Weights!K19</f>
        <v>14</v>
      </c>
      <c r="L18" s="4">
        <f>Weights!L19</f>
        <v>8</v>
      </c>
    </row>
    <row r="19" spans="1:12" ht="13.5" thickBot="1" x14ac:dyDescent="0.25">
      <c r="A19" s="1">
        <v>18</v>
      </c>
      <c r="B19" s="43" t="str">
        <f>Lech!A17</f>
        <v>Chris Bowen</v>
      </c>
      <c r="C19" s="43" t="str">
        <f>Lech!B17</f>
        <v>Radcot</v>
      </c>
      <c r="D19" s="47">
        <f>'SB1'!C17</f>
        <v>1</v>
      </c>
      <c r="E19" s="47">
        <f>Clan!C17</f>
        <v>2</v>
      </c>
      <c r="F19" s="47">
        <f>Lech!C17</f>
        <v>5</v>
      </c>
      <c r="G19" s="47">
        <f>Rad!C17</f>
        <v>3</v>
      </c>
      <c r="H19" s="47">
        <f>Pew!C17</f>
        <v>6</v>
      </c>
      <c r="I19" s="4">
        <f>SUM(D19:H19)</f>
        <v>17</v>
      </c>
      <c r="J19" s="4">
        <f>Weights!J17</f>
        <v>16</v>
      </c>
      <c r="K19" s="4">
        <f>Weights!K17</f>
        <v>4</v>
      </c>
      <c r="L19" s="4">
        <f>Weights!L17</f>
        <v>8</v>
      </c>
    </row>
    <row r="20" spans="1:12" ht="13.5" thickBot="1" x14ac:dyDescent="0.25">
      <c r="A20" s="1">
        <v>19</v>
      </c>
      <c r="B20" s="43" t="str">
        <f>Lech!A33</f>
        <v>Derek Hillier</v>
      </c>
      <c r="C20" s="43" t="str">
        <f>Lech!B33</f>
        <v>Pewsey 2</v>
      </c>
      <c r="D20" s="47">
        <f>'SB1'!C33</f>
        <v>2</v>
      </c>
      <c r="E20" s="47">
        <f>Clan!C33</f>
        <v>6</v>
      </c>
      <c r="F20" s="47">
        <f>Lech!C33</f>
        <v>2</v>
      </c>
      <c r="G20" s="47">
        <f>Rad!C33</f>
        <v>2</v>
      </c>
      <c r="H20" s="47">
        <f>Pew!C33</f>
        <v>3</v>
      </c>
      <c r="I20" s="4">
        <f>SUM(D20:H20)</f>
        <v>15</v>
      </c>
      <c r="J20" s="4">
        <f>Weights!J33</f>
        <v>12</v>
      </c>
      <c r="K20" s="4">
        <f>Weights!K33</f>
        <v>2</v>
      </c>
      <c r="L20" s="4">
        <f>Weights!L33</f>
        <v>8</v>
      </c>
    </row>
    <row r="21" spans="1:12" ht="13.5" thickBot="1" x14ac:dyDescent="0.25">
      <c r="A21" s="1">
        <v>20</v>
      </c>
      <c r="B21" s="43" t="str">
        <f>Lech!A40</f>
        <v>Simon Burden</v>
      </c>
      <c r="C21" s="43" t="str">
        <f>Lech!B40</f>
        <v>Pewsey B</v>
      </c>
      <c r="D21" s="47">
        <f>'SB1'!C40</f>
        <v>0</v>
      </c>
      <c r="E21" s="47">
        <f>Clan!C40</f>
        <v>5</v>
      </c>
      <c r="F21" s="47">
        <f>Lech!C40</f>
        <v>2</v>
      </c>
      <c r="G21" s="47">
        <f>Rad!C40</f>
        <v>5</v>
      </c>
      <c r="H21" s="47">
        <f>Pew!C40</f>
        <v>3</v>
      </c>
      <c r="I21" s="4">
        <f>SUM(D21:H21)</f>
        <v>15</v>
      </c>
      <c r="J21" s="4">
        <f>Weights!J40</f>
        <v>10</v>
      </c>
      <c r="K21" s="4">
        <f>Weights!K40</f>
        <v>3</v>
      </c>
      <c r="L21" s="4">
        <f>Weights!L40</f>
        <v>0</v>
      </c>
    </row>
    <row r="22" spans="1:12" ht="13.5" thickBot="1" x14ac:dyDescent="0.25">
      <c r="A22" s="1">
        <v>21</v>
      </c>
      <c r="B22" s="43" t="str">
        <f>Lech!A39</f>
        <v>John Wright</v>
      </c>
      <c r="C22" s="43" t="str">
        <f>Lech!B39</f>
        <v>Isis B</v>
      </c>
      <c r="D22" s="47">
        <f>'SB1'!C39</f>
        <v>0</v>
      </c>
      <c r="E22" s="47">
        <f>Clan!C39</f>
        <v>4</v>
      </c>
      <c r="F22" s="47">
        <f>Lech!C39</f>
        <v>0</v>
      </c>
      <c r="G22" s="47">
        <f>Rad!C39</f>
        <v>5</v>
      </c>
      <c r="H22" s="47">
        <f>Pew!C39</f>
        <v>6</v>
      </c>
      <c r="I22" s="4">
        <f>SUM(D22:H22)</f>
        <v>15</v>
      </c>
      <c r="J22" s="4">
        <f>Weights!J39</f>
        <v>9</v>
      </c>
      <c r="K22" s="4">
        <f>Weights!K39</f>
        <v>4</v>
      </c>
      <c r="L22" s="4">
        <f>Weights!L39</f>
        <v>0</v>
      </c>
    </row>
    <row r="23" spans="1:12" ht="13.5" thickBot="1" x14ac:dyDescent="0.25">
      <c r="A23" s="1">
        <v>22</v>
      </c>
      <c r="B23" s="43" t="str">
        <f>Lech!A11</f>
        <v>Mike Rozier</v>
      </c>
      <c r="C23" s="43" t="str">
        <f>Lech!B11</f>
        <v>Isis A</v>
      </c>
      <c r="D23" s="47">
        <f>'SB1'!C11</f>
        <v>0</v>
      </c>
      <c r="E23" s="47">
        <f>Clan!C11</f>
        <v>5</v>
      </c>
      <c r="F23" s="47">
        <f>Lech!C11</f>
        <v>4</v>
      </c>
      <c r="G23" s="47">
        <f>Rad!C11</f>
        <v>5</v>
      </c>
      <c r="H23" s="47">
        <f>Pew!C11</f>
        <v>0</v>
      </c>
      <c r="I23" s="4">
        <f>SUM(D23:H23)</f>
        <v>14</v>
      </c>
      <c r="J23" s="4">
        <f>Weights!J11</f>
        <v>13</v>
      </c>
      <c r="K23" s="4">
        <f>Weights!K11</f>
        <v>7</v>
      </c>
      <c r="L23" s="4">
        <f>Weights!L11</f>
        <v>0</v>
      </c>
    </row>
    <row r="24" spans="1:12" ht="13.5" thickBot="1" x14ac:dyDescent="0.25">
      <c r="A24" s="1">
        <v>23</v>
      </c>
      <c r="B24" s="43" t="str">
        <f>Lech!A46</f>
        <v>Simon Irwin</v>
      </c>
      <c r="C24" s="43" t="str">
        <f>Lech!B46</f>
        <v>Pewsey 1</v>
      </c>
      <c r="D24" s="47">
        <f>'SB1'!C46</f>
        <v>0</v>
      </c>
      <c r="E24" s="47">
        <f>Clan!C46</f>
        <v>0</v>
      </c>
      <c r="F24" s="47">
        <f>Lech!C46</f>
        <v>6</v>
      </c>
      <c r="G24" s="47">
        <f>Rad!C46</f>
        <v>3</v>
      </c>
      <c r="H24" s="47">
        <f>Pew!C46</f>
        <v>5</v>
      </c>
      <c r="I24" s="4">
        <f>SUM(D24:H24)</f>
        <v>14</v>
      </c>
      <c r="J24" s="4">
        <f>Weights!J46</f>
        <v>11</v>
      </c>
      <c r="K24" s="4">
        <f>Weights!K46</f>
        <v>5</v>
      </c>
      <c r="L24" s="4">
        <f>Weights!L46</f>
        <v>8</v>
      </c>
    </row>
    <row r="25" spans="1:12" ht="13.5" thickBot="1" x14ac:dyDescent="0.25">
      <c r="A25" s="1">
        <v>24</v>
      </c>
      <c r="B25" s="43" t="str">
        <f>Lech!A23</f>
        <v>Wayne Stanton</v>
      </c>
      <c r="C25" s="43" t="str">
        <f>Lech!B23</f>
        <v>Lechlade/Clanfield</v>
      </c>
      <c r="D25" s="47">
        <f>'SB1'!C23</f>
        <v>5</v>
      </c>
      <c r="E25" s="47">
        <f>Clan!C23</f>
        <v>4</v>
      </c>
      <c r="F25" s="47">
        <f>Lech!C23</f>
        <v>1</v>
      </c>
      <c r="G25" s="47">
        <f>Rad!C23</f>
        <v>0</v>
      </c>
      <c r="H25" s="47">
        <f>Pew!C23</f>
        <v>3</v>
      </c>
      <c r="I25" s="4">
        <f>SUM(D25:H25)</f>
        <v>13</v>
      </c>
      <c r="J25" s="4">
        <f>Weights!J23</f>
        <v>12</v>
      </c>
      <c r="K25" s="4">
        <f>Weights!K23</f>
        <v>6</v>
      </c>
      <c r="L25" s="4">
        <f>Weights!L23</f>
        <v>0</v>
      </c>
    </row>
    <row r="26" spans="1:12" ht="13.5" thickBot="1" x14ac:dyDescent="0.25">
      <c r="A26" s="1">
        <v>25</v>
      </c>
      <c r="B26" s="43" t="str">
        <f>Lech!A21</f>
        <v>Alister Foreshaw</v>
      </c>
      <c r="C26" s="43" t="str">
        <f>Lech!B21</f>
        <v>Lechlade/Clanfield</v>
      </c>
      <c r="D26" s="47">
        <f>'SB1'!C21</f>
        <v>5</v>
      </c>
      <c r="E26" s="47">
        <f>Clan!C21</f>
        <v>1</v>
      </c>
      <c r="F26" s="47">
        <f>Lech!C21</f>
        <v>0</v>
      </c>
      <c r="G26" s="47">
        <f>Rad!C21</f>
        <v>6</v>
      </c>
      <c r="H26" s="47">
        <f>Pew!C21</f>
        <v>1</v>
      </c>
      <c r="I26" s="4">
        <f>SUM(D26:H26)</f>
        <v>13</v>
      </c>
      <c r="J26" s="4">
        <f>Weights!J21</f>
        <v>5</v>
      </c>
      <c r="K26" s="4">
        <f>Weights!K21</f>
        <v>12</v>
      </c>
      <c r="L26" s="4">
        <f>Weights!L21</f>
        <v>8</v>
      </c>
    </row>
    <row r="27" spans="1:12" ht="13.5" thickBot="1" x14ac:dyDescent="0.25">
      <c r="A27" s="1">
        <v>26</v>
      </c>
      <c r="B27" s="43" t="str">
        <f>Lech!A43</f>
        <v>Tony Leach</v>
      </c>
      <c r="C27" s="43" t="str">
        <f>Lech!B43</f>
        <v>Lechlade/Clanfield</v>
      </c>
      <c r="D27" s="47">
        <f>'SB1'!C43</f>
        <v>0</v>
      </c>
      <c r="E27" s="47">
        <f>Clan!C43</f>
        <v>5</v>
      </c>
      <c r="F27" s="47">
        <f>Lech!C43</f>
        <v>0</v>
      </c>
      <c r="G27" s="47">
        <f>Rad!C43</f>
        <v>6</v>
      </c>
      <c r="H27" s="47">
        <f>Pew!C43</f>
        <v>1</v>
      </c>
      <c r="I27" s="4">
        <f>SUM(D27:H27)</f>
        <v>12</v>
      </c>
      <c r="J27" s="4">
        <f>Weights!J43</f>
        <v>4</v>
      </c>
      <c r="K27" s="4">
        <f>Weights!K43</f>
        <v>13</v>
      </c>
      <c r="L27" s="4">
        <f>Weights!L43</f>
        <v>0</v>
      </c>
    </row>
    <row r="28" spans="1:12" ht="13.5" thickBot="1" x14ac:dyDescent="0.25">
      <c r="A28" s="1">
        <v>27</v>
      </c>
      <c r="B28" s="43" t="str">
        <f>Lech!A25</f>
        <v>K Taylor</v>
      </c>
      <c r="C28" s="43" t="str">
        <f>Lech!B25</f>
        <v>Lechlade/Clanfield</v>
      </c>
      <c r="D28" s="47">
        <f>'SB1'!C25</f>
        <v>3</v>
      </c>
      <c r="E28" s="47">
        <f>Clan!C25</f>
        <v>5</v>
      </c>
      <c r="F28" s="47">
        <f>Lech!C25</f>
        <v>2</v>
      </c>
      <c r="G28" s="47">
        <f>Rad!C25</f>
        <v>1</v>
      </c>
      <c r="H28" s="47">
        <f>Pew!C25</f>
        <v>0</v>
      </c>
      <c r="I28" s="4">
        <f>SUM(D28:H28)</f>
        <v>11</v>
      </c>
      <c r="J28" s="4">
        <f>Weights!J25</f>
        <v>11</v>
      </c>
      <c r="K28" s="4">
        <f>Weights!K25</f>
        <v>8</v>
      </c>
      <c r="L28" s="4">
        <f>Weights!L25</f>
        <v>8</v>
      </c>
    </row>
    <row r="29" spans="1:12" ht="13.5" thickBot="1" x14ac:dyDescent="0.25">
      <c r="A29" s="1">
        <v>28</v>
      </c>
      <c r="B29" s="43" t="str">
        <f>Lech!A41</f>
        <v>Trevor Bradley</v>
      </c>
      <c r="C29" s="43" t="str">
        <f>Lech!B41</f>
        <v>Isis B</v>
      </c>
      <c r="D29" s="47">
        <f>'SB1'!C41</f>
        <v>0</v>
      </c>
      <c r="E29" s="47">
        <f>Clan!C41</f>
        <v>6</v>
      </c>
      <c r="F29" s="47">
        <f>Lech!C41</f>
        <v>5</v>
      </c>
      <c r="G29" s="47">
        <f>Rad!C41</f>
        <v>0</v>
      </c>
      <c r="H29" s="47">
        <f>Pew!C41</f>
        <v>0</v>
      </c>
      <c r="I29" s="4">
        <f>SUM(D29:H29)</f>
        <v>11</v>
      </c>
      <c r="J29" s="4">
        <f>Weights!J41</f>
        <v>10</v>
      </c>
      <c r="K29" s="4">
        <f>Weights!K41</f>
        <v>2</v>
      </c>
      <c r="L29" s="4">
        <f>Weights!L41</f>
        <v>0</v>
      </c>
    </row>
    <row r="30" spans="1:12" ht="13.5" thickBot="1" x14ac:dyDescent="0.25">
      <c r="A30" s="1">
        <v>29</v>
      </c>
      <c r="B30" s="43" t="str">
        <f>Lech!A6</f>
        <v>Jamie Bowden</v>
      </c>
      <c r="C30" s="43" t="str">
        <f>Lech!B6</f>
        <v>Isis B</v>
      </c>
      <c r="D30" s="47">
        <f>'SB1'!C6</f>
        <v>5</v>
      </c>
      <c r="E30" s="47">
        <f>Clan!C6</f>
        <v>5</v>
      </c>
      <c r="F30" s="47">
        <f>Lech!C6</f>
        <v>0</v>
      </c>
      <c r="G30" s="47">
        <f>Rad!C6</f>
        <v>0</v>
      </c>
      <c r="H30" s="47">
        <f>Pew!C6</f>
        <v>0</v>
      </c>
      <c r="I30" s="4">
        <f>SUM(D30:H30)</f>
        <v>10</v>
      </c>
      <c r="J30" s="4">
        <f>Weights!J6</f>
        <v>9</v>
      </c>
      <c r="K30" s="4">
        <f>Weights!K6</f>
        <v>14</v>
      </c>
      <c r="L30" s="4">
        <f>Weights!L6</f>
        <v>8</v>
      </c>
    </row>
    <row r="31" spans="1:12" ht="13.5" thickBot="1" x14ac:dyDescent="0.25">
      <c r="A31" s="1">
        <v>30</v>
      </c>
      <c r="B31" s="43" t="str">
        <f>Lech!A45</f>
        <v>Nigel Russell</v>
      </c>
      <c r="C31" s="43" t="str">
        <f>Lech!B45</f>
        <v>Isis B</v>
      </c>
      <c r="D31" s="47">
        <f>'SB1'!C45</f>
        <v>0</v>
      </c>
      <c r="E31" s="47">
        <f>Clan!C45</f>
        <v>0</v>
      </c>
      <c r="F31" s="47">
        <f>Lech!C45</f>
        <v>4</v>
      </c>
      <c r="G31" s="47">
        <f>Rad!C45</f>
        <v>4</v>
      </c>
      <c r="H31" s="47">
        <f>Pew!C45</f>
        <v>2</v>
      </c>
      <c r="I31" s="4">
        <f>SUM(D31:H31)</f>
        <v>10</v>
      </c>
      <c r="J31" s="4">
        <f>Weights!J45</f>
        <v>8</v>
      </c>
      <c r="K31" s="4">
        <f>Weights!K45</f>
        <v>0</v>
      </c>
      <c r="L31" s="4">
        <f>Weights!L45</f>
        <v>8</v>
      </c>
    </row>
    <row r="32" spans="1:12" ht="13.5" thickBot="1" x14ac:dyDescent="0.25">
      <c r="A32" s="1">
        <v>31</v>
      </c>
      <c r="B32" s="43" t="str">
        <f>Lech!A37</f>
        <v>S Dean</v>
      </c>
      <c r="C32" s="43" t="str">
        <f>Lech!B37</f>
        <v>Pewsey 2</v>
      </c>
      <c r="D32" s="47">
        <f>'SB1'!C37</f>
        <v>2</v>
      </c>
      <c r="E32" s="47">
        <f>Clan!C37</f>
        <v>2</v>
      </c>
      <c r="F32" s="47">
        <f>Lech!C37</f>
        <v>1</v>
      </c>
      <c r="G32" s="47">
        <f>Rad!C37</f>
        <v>1</v>
      </c>
      <c r="H32" s="47">
        <f>Pew!C37</f>
        <v>4</v>
      </c>
      <c r="I32" s="4">
        <f>SUM(D32:H32)</f>
        <v>10</v>
      </c>
      <c r="J32" s="4">
        <f>Weights!J37</f>
        <v>5</v>
      </c>
      <c r="K32" s="4">
        <f>Weights!K37</f>
        <v>10</v>
      </c>
      <c r="L32" s="4">
        <f>Weights!L37</f>
        <v>0</v>
      </c>
    </row>
    <row r="33" spans="1:12" ht="13.5" thickBot="1" x14ac:dyDescent="0.25">
      <c r="A33" s="1">
        <v>32</v>
      </c>
      <c r="B33" s="43" t="str">
        <f>Lech!A22</f>
        <v>Darren Edgell</v>
      </c>
      <c r="C33" s="43" t="str">
        <f>Lech!B22</f>
        <v>Lechlade/Clanfield</v>
      </c>
      <c r="D33" s="47">
        <f>'SB1'!C22</f>
        <v>3</v>
      </c>
      <c r="E33" s="47">
        <f>Clan!C22</f>
        <v>0</v>
      </c>
      <c r="F33" s="47">
        <f>Lech!C22</f>
        <v>3</v>
      </c>
      <c r="G33" s="47">
        <f>Rad!C22</f>
        <v>3</v>
      </c>
      <c r="H33" s="47">
        <f>Pew!C22</f>
        <v>0</v>
      </c>
      <c r="I33" s="4">
        <f>SUM(D33:H33)</f>
        <v>9</v>
      </c>
      <c r="J33" s="4">
        <f>Weights!J22</f>
        <v>12</v>
      </c>
      <c r="K33" s="4">
        <f>Weights!K22</f>
        <v>5</v>
      </c>
      <c r="L33" s="4">
        <f>Weights!L22</f>
        <v>8</v>
      </c>
    </row>
    <row r="34" spans="1:12" ht="13.5" thickBot="1" x14ac:dyDescent="0.25">
      <c r="A34" s="1">
        <v>33</v>
      </c>
      <c r="B34" s="43" t="str">
        <f>Lech!A13</f>
        <v>Rob Waterstone</v>
      </c>
      <c r="C34" s="43" t="str">
        <f>Lech!B13</f>
        <v>Isis B</v>
      </c>
      <c r="D34" s="47">
        <f>'SB1'!C13</f>
        <v>0</v>
      </c>
      <c r="E34" s="47">
        <f>Clan!C13</f>
        <v>1</v>
      </c>
      <c r="F34" s="47">
        <f>Lech!C13</f>
        <v>6</v>
      </c>
      <c r="G34" s="47">
        <f>Rad!C13</f>
        <v>2</v>
      </c>
      <c r="H34" s="47">
        <f>Pew!C13</f>
        <v>0</v>
      </c>
      <c r="I34" s="4">
        <f>SUM(D34:H34)</f>
        <v>9</v>
      </c>
      <c r="J34" s="4">
        <f>Weights!J13</f>
        <v>11</v>
      </c>
      <c r="K34" s="4">
        <f>Weights!K13</f>
        <v>9</v>
      </c>
      <c r="L34" s="4">
        <f>Weights!L13</f>
        <v>8</v>
      </c>
    </row>
    <row r="35" spans="1:12" ht="13.5" thickBot="1" x14ac:dyDescent="0.25">
      <c r="A35" s="1">
        <v>34</v>
      </c>
      <c r="B35" s="43" t="str">
        <f>Lech!A31</f>
        <v>Leo Pocock</v>
      </c>
      <c r="C35" s="43" t="str">
        <f>Lech!B31</f>
        <v>Pewsey 1</v>
      </c>
      <c r="D35" s="47">
        <f>'SB1'!C31</f>
        <v>5</v>
      </c>
      <c r="E35" s="47">
        <f>Clan!C31</f>
        <v>4</v>
      </c>
      <c r="F35" s="47">
        <f>Lech!C31</f>
        <v>0</v>
      </c>
      <c r="G35" s="47">
        <f>Rad!C31</f>
        <v>0</v>
      </c>
      <c r="H35" s="47">
        <f>Pew!C31</f>
        <v>0</v>
      </c>
      <c r="I35" s="4">
        <f>SUM(D35:H35)</f>
        <v>9</v>
      </c>
      <c r="J35" s="4">
        <f>Weights!J31</f>
        <v>11</v>
      </c>
      <c r="K35" s="4">
        <f>Weights!K31</f>
        <v>3</v>
      </c>
      <c r="L35" s="4">
        <f>Weights!L31</f>
        <v>0</v>
      </c>
    </row>
    <row r="36" spans="1:12" ht="13.5" thickBot="1" x14ac:dyDescent="0.25">
      <c r="A36" s="1">
        <v>35</v>
      </c>
      <c r="B36" s="43" t="str">
        <f>Lech!A32</f>
        <v>W Tapper</v>
      </c>
      <c r="C36" s="43" t="str">
        <f>Lech!B32</f>
        <v>Pewsey 2</v>
      </c>
      <c r="D36" s="47">
        <f>'SB1'!C32</f>
        <v>5</v>
      </c>
      <c r="E36" s="47">
        <f>Clan!C32</f>
        <v>1</v>
      </c>
      <c r="F36" s="47">
        <f>Lech!C32</f>
        <v>3</v>
      </c>
      <c r="G36" s="47">
        <f>Rad!C32</f>
        <v>0</v>
      </c>
      <c r="H36" s="47">
        <f>Pew!C32</f>
        <v>0</v>
      </c>
      <c r="I36" s="4">
        <f>SUM(D36:H36)</f>
        <v>9</v>
      </c>
      <c r="J36" s="4">
        <f>Weights!J32</f>
        <v>7</v>
      </c>
      <c r="K36" s="4">
        <f>Weights!K32</f>
        <v>2</v>
      </c>
      <c r="L36" s="4">
        <f>Weights!L32</f>
        <v>0</v>
      </c>
    </row>
    <row r="37" spans="1:12" ht="13.5" thickBot="1" x14ac:dyDescent="0.25">
      <c r="A37" s="1">
        <v>36</v>
      </c>
      <c r="B37" s="43" t="str">
        <f>Lech!A20</f>
        <v>B Curtis</v>
      </c>
      <c r="C37" s="43" t="str">
        <f>Lech!B20</f>
        <v>Lechlade/Clanfield</v>
      </c>
      <c r="D37" s="47">
        <f>'SB1'!C20</f>
        <v>2</v>
      </c>
      <c r="E37" s="47">
        <f>Clan!C20</f>
        <v>0</v>
      </c>
      <c r="F37" s="47">
        <f>Lech!C20</f>
        <v>1</v>
      </c>
      <c r="G37" s="47">
        <f>Rad!C20</f>
        <v>0</v>
      </c>
      <c r="H37" s="47">
        <f>Pew!C20</f>
        <v>6</v>
      </c>
      <c r="I37" s="4">
        <f>SUM(D37:H37)</f>
        <v>9</v>
      </c>
      <c r="J37" s="4">
        <f>Weights!J20</f>
        <v>3</v>
      </c>
      <c r="K37" s="4">
        <f>Weights!K20</f>
        <v>4</v>
      </c>
      <c r="L37" s="4">
        <f>Weights!L20</f>
        <v>0</v>
      </c>
    </row>
    <row r="38" spans="1:12" ht="13.5" thickBot="1" x14ac:dyDescent="0.25">
      <c r="A38" s="1">
        <v>37</v>
      </c>
      <c r="B38" s="43" t="str">
        <f>Lech!A48</f>
        <v>Arthur Cook</v>
      </c>
      <c r="C38" s="43" t="str">
        <f>Lech!B48</f>
        <v>Isis B</v>
      </c>
      <c r="D38" s="47">
        <f>'SB1'!C48</f>
        <v>0</v>
      </c>
      <c r="E38" s="47">
        <f>Clan!C48</f>
        <v>0</v>
      </c>
      <c r="F38" s="47">
        <f>Lech!C48</f>
        <v>1</v>
      </c>
      <c r="G38" s="47">
        <f>Rad!C48</f>
        <v>4</v>
      </c>
      <c r="H38" s="47">
        <f>Pew!C48</f>
        <v>3</v>
      </c>
      <c r="I38" s="4">
        <f>SUM(D38:H38)</f>
        <v>8</v>
      </c>
      <c r="J38" s="4">
        <f>Weights!J48</f>
        <v>3</v>
      </c>
      <c r="K38" s="4">
        <f>Weights!K48</f>
        <v>5</v>
      </c>
      <c r="L38" s="4">
        <f>Weights!L48</f>
        <v>0</v>
      </c>
    </row>
    <row r="39" spans="1:12" ht="13.5" thickBot="1" x14ac:dyDescent="0.25">
      <c r="A39" s="1">
        <v>38</v>
      </c>
      <c r="B39" s="43" t="str">
        <f>Lech!A42</f>
        <v>Steve Bull</v>
      </c>
      <c r="C39" s="43" t="str">
        <f>Lech!B42</f>
        <v>Isis B</v>
      </c>
      <c r="D39" s="47">
        <f>'SB1'!C42</f>
        <v>0</v>
      </c>
      <c r="E39" s="47">
        <f>Clan!C42</f>
        <v>1</v>
      </c>
      <c r="F39" s="47">
        <f>Lech!C42</f>
        <v>0</v>
      </c>
      <c r="G39" s="47">
        <f>Rad!C42</f>
        <v>2</v>
      </c>
      <c r="H39" s="47">
        <f>Pew!C42</f>
        <v>5</v>
      </c>
      <c r="I39" s="4">
        <f>SUM(D39:H39)</f>
        <v>8</v>
      </c>
      <c r="J39" s="4">
        <f>Weights!J42</f>
        <v>3</v>
      </c>
      <c r="K39" s="4">
        <f>Weights!K42</f>
        <v>2</v>
      </c>
      <c r="L39" s="4">
        <f>Weights!L42</f>
        <v>8</v>
      </c>
    </row>
    <row r="40" spans="1:12" ht="13.5" thickBot="1" x14ac:dyDescent="0.25">
      <c r="A40" s="1">
        <v>39</v>
      </c>
      <c r="B40" s="43" t="str">
        <f>Lech!A34</f>
        <v>M Harris</v>
      </c>
      <c r="C40" s="43" t="str">
        <f>Lech!B34</f>
        <v>Pewsey 2</v>
      </c>
      <c r="D40" s="47">
        <f>'SB1'!C34</f>
        <v>2</v>
      </c>
      <c r="E40" s="47">
        <f>Clan!C34</f>
        <v>1</v>
      </c>
      <c r="F40" s="47">
        <f>Lech!C34</f>
        <v>2</v>
      </c>
      <c r="G40" s="47">
        <f>Rad!C34</f>
        <v>1</v>
      </c>
      <c r="H40" s="47">
        <f>Pew!C34</f>
        <v>1</v>
      </c>
      <c r="I40" s="4">
        <f>SUM(D40:H40)</f>
        <v>7</v>
      </c>
      <c r="J40" s="4">
        <f>Weights!J34</f>
        <v>4</v>
      </c>
      <c r="K40" s="4">
        <f>Weights!K34</f>
        <v>5</v>
      </c>
      <c r="L40" s="4">
        <f>Weights!L34</f>
        <v>8</v>
      </c>
    </row>
    <row r="41" spans="1:12" ht="13.5" thickBot="1" x14ac:dyDescent="0.25">
      <c r="A41" s="1">
        <v>40</v>
      </c>
      <c r="B41" s="43" t="str">
        <f>Lech!A35</f>
        <v>Dave Johnson</v>
      </c>
      <c r="C41" s="43" t="str">
        <f>Lech!B35</f>
        <v>Pewsey 2</v>
      </c>
      <c r="D41" s="47">
        <f>'SB1'!C35</f>
        <v>6</v>
      </c>
      <c r="E41" s="47">
        <f>Clan!C35</f>
        <v>0</v>
      </c>
      <c r="F41" s="47">
        <f>Lech!C35</f>
        <v>0</v>
      </c>
      <c r="G41" s="47">
        <f>Rad!C35</f>
        <v>0</v>
      </c>
      <c r="H41" s="47">
        <f>Pew!C35</f>
        <v>0</v>
      </c>
      <c r="I41" s="4">
        <f>SUM(D41:H41)</f>
        <v>6</v>
      </c>
      <c r="J41" s="4">
        <f>Weights!J35</f>
        <v>10</v>
      </c>
      <c r="K41" s="4">
        <f>Weights!K35</f>
        <v>5</v>
      </c>
      <c r="L41" s="4">
        <f>Weights!L35</f>
        <v>0</v>
      </c>
    </row>
    <row r="42" spans="1:12" ht="13.5" thickBot="1" x14ac:dyDescent="0.25">
      <c r="A42" s="1">
        <v>41</v>
      </c>
      <c r="B42" s="43" t="str">
        <f>Lech!A38</f>
        <v>Neil Pegram</v>
      </c>
      <c r="C42" s="43" t="str">
        <f>Lech!B38</f>
        <v>Pewsey 2</v>
      </c>
      <c r="D42" s="47">
        <f>'SB1'!C38</f>
        <v>0</v>
      </c>
      <c r="E42" s="47">
        <f>Clan!C38</f>
        <v>6</v>
      </c>
      <c r="F42" s="47">
        <f>Lech!C38</f>
        <v>0</v>
      </c>
      <c r="G42" s="47">
        <f>Rad!C38</f>
        <v>0</v>
      </c>
      <c r="H42" s="47">
        <f>Pew!C38</f>
        <v>0</v>
      </c>
      <c r="I42" s="4">
        <f>SUM(D42:H42)</f>
        <v>6</v>
      </c>
      <c r="J42" s="4">
        <f>Weights!J38</f>
        <v>5</v>
      </c>
      <c r="K42" s="4">
        <f>Weights!K38</f>
        <v>2</v>
      </c>
      <c r="L42" s="4">
        <f>Weights!L38</f>
        <v>0</v>
      </c>
    </row>
    <row r="43" spans="1:12" ht="13.5" thickBot="1" x14ac:dyDescent="0.25">
      <c r="A43" s="1">
        <v>42</v>
      </c>
      <c r="B43" s="43" t="str">
        <f>Lech!A12</f>
        <v>Kim Read</v>
      </c>
      <c r="C43" s="43" t="str">
        <f>Lech!B12</f>
        <v>Isis B</v>
      </c>
      <c r="D43" s="47">
        <f>'SB1'!C12</f>
        <v>0</v>
      </c>
      <c r="E43" s="47">
        <f>Clan!C12</f>
        <v>1</v>
      </c>
      <c r="F43" s="47">
        <f>Lech!C12</f>
        <v>1</v>
      </c>
      <c r="G43" s="47">
        <f>Rad!C12</f>
        <v>4</v>
      </c>
      <c r="H43" s="47">
        <f>Pew!C12</f>
        <v>0</v>
      </c>
      <c r="I43" s="4">
        <f>SUM(D43:H43)</f>
        <v>6</v>
      </c>
      <c r="J43" s="4">
        <f>Weights!J12</f>
        <v>3</v>
      </c>
      <c r="K43" s="4">
        <f>Weights!K12</f>
        <v>14</v>
      </c>
      <c r="L43" s="4">
        <f>Weights!L12</f>
        <v>8</v>
      </c>
    </row>
    <row r="44" spans="1:12" ht="13.5" thickBot="1" x14ac:dyDescent="0.25">
      <c r="A44" s="1">
        <v>43</v>
      </c>
      <c r="B44" s="43" t="str">
        <f>Pew!A52</f>
        <v>B Shuttler</v>
      </c>
      <c r="C44" s="43" t="str">
        <f>Pew!B52</f>
        <v>Pewsey 2</v>
      </c>
      <c r="D44" s="47">
        <f>'SB1'!C52</f>
        <v>0</v>
      </c>
      <c r="E44" s="47">
        <f>Clan!C52</f>
        <v>0</v>
      </c>
      <c r="F44" s="47">
        <f>Lech!C52</f>
        <v>0</v>
      </c>
      <c r="G44" s="47">
        <f>Rad!C52</f>
        <v>0</v>
      </c>
      <c r="H44" s="47">
        <f>Pew!C52</f>
        <v>6</v>
      </c>
      <c r="I44" s="4">
        <f>SUM(D44:H44)</f>
        <v>6</v>
      </c>
      <c r="J44" s="4">
        <f>Weights!J52</f>
        <v>3</v>
      </c>
      <c r="K44" s="4">
        <f>Weights!K52</f>
        <v>0</v>
      </c>
      <c r="L44" s="4">
        <f>Weights!L52</f>
        <v>0</v>
      </c>
    </row>
    <row r="45" spans="1:12" ht="13.5" thickBot="1" x14ac:dyDescent="0.25">
      <c r="A45" s="1">
        <v>44</v>
      </c>
      <c r="B45" s="43" t="str">
        <f>Pew!A51</f>
        <v>James Carty</v>
      </c>
      <c r="C45" s="43" t="str">
        <f>Pew!B51</f>
        <v>Pewsey 1</v>
      </c>
      <c r="D45" s="47">
        <f>'SB1'!C51</f>
        <v>0</v>
      </c>
      <c r="E45" s="47">
        <f>Clan!C51</f>
        <v>0</v>
      </c>
      <c r="F45" s="47">
        <f>Lech!C51</f>
        <v>0</v>
      </c>
      <c r="G45" s="47">
        <f>Rad!C51</f>
        <v>0</v>
      </c>
      <c r="H45" s="47">
        <f>Pew!C51</f>
        <v>5</v>
      </c>
      <c r="I45" s="4">
        <f>SUM(D45:H45)</f>
        <v>5</v>
      </c>
      <c r="J45" s="4">
        <f>Weights!J51</f>
        <v>2</v>
      </c>
      <c r="K45" s="4">
        <f>Weights!K51</f>
        <v>1</v>
      </c>
      <c r="L45" s="4">
        <f>Weights!L51</f>
        <v>0</v>
      </c>
    </row>
    <row r="46" spans="1:12" ht="13.5" thickBot="1" x14ac:dyDescent="0.25">
      <c r="A46" s="1">
        <v>45</v>
      </c>
      <c r="B46" s="43" t="str">
        <f>Lech!A36</f>
        <v>Alan Brown</v>
      </c>
      <c r="C46" s="43" t="str">
        <f>Lech!B36</f>
        <v>Pewsey 2</v>
      </c>
      <c r="D46" s="47">
        <f>'SB1'!C36</f>
        <v>4</v>
      </c>
      <c r="E46" s="47">
        <f>Clan!C36</f>
        <v>0</v>
      </c>
      <c r="F46" s="47">
        <f>Lech!C36</f>
        <v>0</v>
      </c>
      <c r="G46" s="47">
        <f>Rad!C36</f>
        <v>0</v>
      </c>
      <c r="H46" s="47">
        <f>Pew!C36</f>
        <v>0</v>
      </c>
      <c r="I46" s="4">
        <f>SUM(D46:H46)</f>
        <v>4</v>
      </c>
      <c r="J46" s="4">
        <f>Weights!J36</f>
        <v>5</v>
      </c>
      <c r="K46" s="4">
        <f>Weights!K36</f>
        <v>14</v>
      </c>
      <c r="L46" s="4">
        <f>Weights!L36</f>
        <v>0</v>
      </c>
    </row>
    <row r="47" spans="1:12" ht="13.5" thickBot="1" x14ac:dyDescent="0.25">
      <c r="A47" s="1">
        <v>46</v>
      </c>
      <c r="B47" s="43" t="str">
        <f>Lech!A10</f>
        <v>F Humphreys</v>
      </c>
      <c r="C47" s="43" t="str">
        <f>Lech!B10</f>
        <v>Isis B</v>
      </c>
      <c r="D47" s="47">
        <f>'SB1'!C10</f>
        <v>3</v>
      </c>
      <c r="E47" s="47">
        <f>Clan!C10</f>
        <v>0</v>
      </c>
      <c r="F47" s="47">
        <f>Lech!C10</f>
        <v>0</v>
      </c>
      <c r="G47" s="47">
        <f>Rad!C10</f>
        <v>0</v>
      </c>
      <c r="H47" s="47">
        <f>Pew!C10</f>
        <v>0</v>
      </c>
      <c r="I47" s="4">
        <f>SUM(D47:H47)</f>
        <v>3</v>
      </c>
      <c r="J47" s="4">
        <f>Weights!J10</f>
        <v>5</v>
      </c>
      <c r="K47" s="4">
        <f>Weights!K10</f>
        <v>6</v>
      </c>
      <c r="L47" s="4">
        <f>Weights!L10</f>
        <v>0</v>
      </c>
    </row>
    <row r="48" spans="1:12" ht="13.5" thickBot="1" x14ac:dyDescent="0.25">
      <c r="A48" s="1">
        <v>47</v>
      </c>
      <c r="B48" s="43" t="str">
        <f>Lech!A49</f>
        <v>Bob Garrett</v>
      </c>
      <c r="C48" s="43" t="str">
        <f>Lech!B49</f>
        <v>Isis B</v>
      </c>
      <c r="D48" s="47">
        <f>'SB1'!C49</f>
        <v>0</v>
      </c>
      <c r="E48" s="47">
        <f>Clan!C49</f>
        <v>0</v>
      </c>
      <c r="F48" s="47">
        <f>Lech!C49</f>
        <v>2</v>
      </c>
      <c r="G48" s="47">
        <f>Rad!C49</f>
        <v>0</v>
      </c>
      <c r="H48" s="47">
        <f>Pew!C49</f>
        <v>0</v>
      </c>
      <c r="I48" s="4">
        <f>SUM(D48:H48)</f>
        <v>2</v>
      </c>
      <c r="J48" s="4">
        <f>Weights!J49</f>
        <v>3</v>
      </c>
      <c r="K48" s="4">
        <f>Weights!K49</f>
        <v>1</v>
      </c>
      <c r="L48" s="4">
        <f>Weights!L49</f>
        <v>0</v>
      </c>
    </row>
    <row r="49" spans="1:12" ht="13.5" thickBot="1" x14ac:dyDescent="0.25">
      <c r="A49" s="1">
        <v>48</v>
      </c>
      <c r="B49" s="43" t="str">
        <f>Pew!A50</f>
        <v>Steve Heath</v>
      </c>
      <c r="C49" s="43" t="str">
        <f>Pew!B50</f>
        <v>Isis B</v>
      </c>
      <c r="D49" s="47">
        <f>'SB1'!C50</f>
        <v>0</v>
      </c>
      <c r="E49" s="47">
        <f>Clan!C50</f>
        <v>0</v>
      </c>
      <c r="F49" s="47">
        <f>Lech!C50</f>
        <v>0</v>
      </c>
      <c r="G49" s="47">
        <f>Rad!C50</f>
        <v>0</v>
      </c>
      <c r="H49" s="47">
        <f>Pew!C50</f>
        <v>2</v>
      </c>
      <c r="I49" s="4">
        <f>SUM(D49:H49)</f>
        <v>2</v>
      </c>
      <c r="J49" s="4">
        <f>Weights!J50</f>
        <v>1</v>
      </c>
      <c r="K49" s="4">
        <f>Weights!K50</f>
        <v>12</v>
      </c>
      <c r="L49" s="4">
        <f>Weights!L50</f>
        <v>0</v>
      </c>
    </row>
    <row r="50" spans="1:12" ht="13.5" thickBot="1" x14ac:dyDescent="0.25">
      <c r="A50" s="1">
        <v>49</v>
      </c>
      <c r="B50" s="43" t="str">
        <f>Lech!A47</f>
        <v>Steve Hiscock</v>
      </c>
      <c r="C50" s="43" t="str">
        <f>Lech!B47</f>
        <v>Pewsey 2</v>
      </c>
      <c r="D50" s="47">
        <f>'SB1'!C47</f>
        <v>0</v>
      </c>
      <c r="E50" s="47">
        <f>Clan!C47</f>
        <v>0</v>
      </c>
      <c r="F50" s="47">
        <f>Lech!C47</f>
        <v>2</v>
      </c>
      <c r="G50" s="47">
        <f>Rad!C47</f>
        <v>0</v>
      </c>
      <c r="H50" s="47">
        <f>Pew!C47</f>
        <v>0</v>
      </c>
      <c r="I50" s="4">
        <f>SUM(D50:H50)</f>
        <v>2</v>
      </c>
      <c r="J50" s="4">
        <f>Weights!J47</f>
        <v>1</v>
      </c>
      <c r="K50" s="4">
        <f>Weights!K47</f>
        <v>8</v>
      </c>
      <c r="L50" s="4">
        <f>Weights!L47</f>
        <v>0</v>
      </c>
    </row>
    <row r="51" spans="1:12" ht="13.5" thickBot="1" x14ac:dyDescent="0.25">
      <c r="A51" s="1">
        <v>50</v>
      </c>
      <c r="B51" s="43" t="str">
        <f>Lech!A8</f>
        <v>C Nicholson</v>
      </c>
      <c r="C51" s="43" t="str">
        <f>Lech!B8</f>
        <v>Isis B</v>
      </c>
      <c r="D51" s="47">
        <f>'SB1'!C8</f>
        <v>1</v>
      </c>
      <c r="E51" s="47">
        <f>Clan!C8</f>
        <v>0</v>
      </c>
      <c r="F51" s="47">
        <f>Lech!C8</f>
        <v>0</v>
      </c>
      <c r="G51" s="47">
        <f>Rad!C8</f>
        <v>0</v>
      </c>
      <c r="H51" s="47">
        <f>Pew!C8</f>
        <v>0</v>
      </c>
      <c r="I51" s="4">
        <f>SUM(D51:H51)</f>
        <v>1</v>
      </c>
      <c r="J51" s="4">
        <f>Weights!J8</f>
        <v>0</v>
      </c>
      <c r="K51" s="4">
        <f>Weights!K8</f>
        <v>6</v>
      </c>
      <c r="L51" s="4">
        <f>Weights!L8</f>
        <v>0</v>
      </c>
    </row>
    <row r="52" spans="1:12" ht="13.5" thickBot="1" x14ac:dyDescent="0.25">
      <c r="A52" s="1">
        <v>51</v>
      </c>
      <c r="B52" s="43" t="str">
        <f>Lech!A9</f>
        <v>John Martin</v>
      </c>
      <c r="C52" s="43" t="str">
        <f>Lech!B9</f>
        <v>Isis B</v>
      </c>
      <c r="D52" s="47">
        <f>'SB1'!C9</f>
        <v>1</v>
      </c>
      <c r="E52" s="47">
        <f>Clan!C9</f>
        <v>0</v>
      </c>
      <c r="F52" s="47">
        <f>Lech!C9</f>
        <v>0</v>
      </c>
      <c r="G52" s="47">
        <f>Rad!C9</f>
        <v>0</v>
      </c>
      <c r="H52" s="47">
        <f>Pew!C9</f>
        <v>0</v>
      </c>
      <c r="I52" s="4">
        <f>SUM(D52:H52)</f>
        <v>1</v>
      </c>
      <c r="J52" s="4">
        <f>Weights!J9</f>
        <v>0</v>
      </c>
      <c r="K52" s="4">
        <f>Weights!K9</f>
        <v>5</v>
      </c>
      <c r="L52" s="4">
        <f>Weights!L9</f>
        <v>0</v>
      </c>
    </row>
    <row r="53" spans="1:12" ht="13.5" thickBot="1" x14ac:dyDescent="0.25">
      <c r="A53" s="1">
        <v>52</v>
      </c>
      <c r="B53" s="43"/>
      <c r="C53" s="3"/>
      <c r="D53" s="4"/>
      <c r="E53" s="4"/>
      <c r="F53" s="4"/>
      <c r="G53" s="4"/>
      <c r="H53" s="4"/>
      <c r="I53" s="4"/>
      <c r="J53" s="4"/>
      <c r="K53" s="4"/>
      <c r="L53" s="4"/>
    </row>
    <row r="54" spans="1:12" ht="13.5" thickBot="1" x14ac:dyDescent="0.25">
      <c r="A54" s="1">
        <v>53</v>
      </c>
      <c r="B54" s="43"/>
      <c r="C54" s="3"/>
      <c r="D54" s="4"/>
      <c r="E54" s="4"/>
      <c r="F54" s="4"/>
      <c r="G54" s="4"/>
      <c r="H54" s="4"/>
      <c r="I54" s="4"/>
      <c r="J54" s="4"/>
      <c r="K54" s="4"/>
      <c r="L54" s="4"/>
    </row>
    <row r="55" spans="1:12" ht="13.5" thickBot="1" x14ac:dyDescent="0.25">
      <c r="A55" s="1">
        <v>54</v>
      </c>
      <c r="B55" s="43"/>
      <c r="C55" s="3"/>
      <c r="D55" s="4"/>
      <c r="E55" s="4"/>
      <c r="F55" s="4"/>
      <c r="G55" s="4"/>
      <c r="H55" s="4"/>
      <c r="I55" s="4"/>
      <c r="J55" s="4"/>
      <c r="K55" s="4"/>
      <c r="L55" s="4"/>
    </row>
    <row r="56" spans="1:12" ht="13.5" thickBot="1" x14ac:dyDescent="0.25">
      <c r="A56" s="1">
        <v>55</v>
      </c>
      <c r="B56" s="43"/>
      <c r="C56" s="3"/>
      <c r="D56" s="4"/>
      <c r="E56" s="4"/>
      <c r="F56" s="4"/>
      <c r="G56" s="4"/>
      <c r="H56" s="4"/>
      <c r="I56" s="4"/>
      <c r="J56" s="4"/>
      <c r="K56" s="4"/>
      <c r="L56" s="4"/>
    </row>
    <row r="57" spans="1:12" ht="13.5" thickBot="1" x14ac:dyDescent="0.25">
      <c r="A57" s="1">
        <v>56</v>
      </c>
      <c r="B57" s="43"/>
      <c r="C57" s="3"/>
      <c r="D57" s="4"/>
      <c r="E57" s="4"/>
      <c r="F57" s="4"/>
      <c r="G57" s="4"/>
      <c r="H57" s="4"/>
      <c r="I57" s="4"/>
      <c r="J57" s="4"/>
      <c r="K57" s="4"/>
      <c r="L57" s="4"/>
    </row>
    <row r="58" spans="1:12" ht="13.5" thickBot="1" x14ac:dyDescent="0.25">
      <c r="B58" s="43"/>
      <c r="C58" s="3"/>
    </row>
  </sheetData>
  <sortState ref="B2:L52">
    <sortCondition descending="1" ref="I2:I52"/>
    <sortCondition descending="1" ref="J2:J52"/>
    <sortCondition descending="1" ref="K2:K52"/>
  </sortState>
  <phoneticPr fontId="2" type="noConversion"/>
  <pageMargins left="0.75" right="0.75" top="1" bottom="1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H9" sqref="H9"/>
    </sheetView>
  </sheetViews>
  <sheetFormatPr defaultRowHeight="12.75" x14ac:dyDescent="0.2"/>
  <cols>
    <col min="1" max="1" width="18.7109375" customWidth="1"/>
    <col min="2" max="2" width="16.7109375" customWidth="1"/>
    <col min="3" max="3" width="9.140625" style="1"/>
    <col min="4" max="6" width="8.5703125" style="1" customWidth="1"/>
  </cols>
  <sheetData>
    <row r="1" spans="1:10" x14ac:dyDescent="0.2">
      <c r="A1" t="s">
        <v>0</v>
      </c>
      <c r="B1" t="s">
        <v>4</v>
      </c>
      <c r="C1" s="1" t="s">
        <v>5</v>
      </c>
      <c r="D1" s="1" t="s">
        <v>7</v>
      </c>
      <c r="E1" s="1" t="s">
        <v>8</v>
      </c>
      <c r="F1" s="1" t="s">
        <v>9</v>
      </c>
    </row>
    <row r="2" spans="1:10" x14ac:dyDescent="0.2">
      <c r="A2" s="40" t="s">
        <v>44</v>
      </c>
      <c r="B2" t="s">
        <v>6</v>
      </c>
      <c r="C2" s="1">
        <v>4</v>
      </c>
      <c r="D2" s="2">
        <v>2</v>
      </c>
      <c r="E2" s="1">
        <v>12</v>
      </c>
      <c r="F2" s="1">
        <v>0</v>
      </c>
      <c r="H2">
        <f>SUM(D2:D7)</f>
        <v>22</v>
      </c>
      <c r="I2">
        <f>SUM(E2:E7)</f>
        <v>34</v>
      </c>
      <c r="J2">
        <f>SUM(F2:F7)</f>
        <v>0</v>
      </c>
    </row>
    <row r="3" spans="1:10" x14ac:dyDescent="0.2">
      <c r="A3" s="40" t="s">
        <v>45</v>
      </c>
      <c r="B3" t="s">
        <v>6</v>
      </c>
      <c r="C3" s="1">
        <v>3</v>
      </c>
      <c r="D3" s="1">
        <v>0</v>
      </c>
      <c r="E3" s="1">
        <v>10</v>
      </c>
      <c r="F3" s="1">
        <v>0</v>
      </c>
    </row>
    <row r="4" spans="1:10" x14ac:dyDescent="0.2">
      <c r="A4" s="40" t="s">
        <v>46</v>
      </c>
      <c r="B4" t="s">
        <v>6</v>
      </c>
      <c r="C4" s="1">
        <v>5</v>
      </c>
      <c r="D4" s="1">
        <v>4</v>
      </c>
      <c r="E4" s="1">
        <v>0</v>
      </c>
      <c r="F4" s="1">
        <v>0</v>
      </c>
    </row>
    <row r="5" spans="1:10" x14ac:dyDescent="0.2">
      <c r="A5" s="40" t="s">
        <v>47</v>
      </c>
      <c r="B5" t="s">
        <v>6</v>
      </c>
      <c r="C5" s="1">
        <v>2</v>
      </c>
      <c r="D5" s="1">
        <v>4</v>
      </c>
      <c r="E5" s="1">
        <v>7</v>
      </c>
      <c r="F5" s="1">
        <v>0</v>
      </c>
    </row>
    <row r="6" spans="1:10" x14ac:dyDescent="0.2">
      <c r="A6" s="40" t="s">
        <v>48</v>
      </c>
      <c r="B6" t="s">
        <v>6</v>
      </c>
      <c r="C6" s="1">
        <v>5</v>
      </c>
      <c r="D6" s="1">
        <v>7</v>
      </c>
      <c r="E6" s="1">
        <v>0</v>
      </c>
      <c r="F6" s="1">
        <v>0</v>
      </c>
    </row>
    <row r="7" spans="1:10" x14ac:dyDescent="0.2">
      <c r="A7" s="40" t="s">
        <v>49</v>
      </c>
      <c r="B7" t="s">
        <v>6</v>
      </c>
      <c r="C7" s="1">
        <v>4</v>
      </c>
      <c r="D7" s="1">
        <v>5</v>
      </c>
      <c r="E7" s="1">
        <v>5</v>
      </c>
      <c r="F7" s="1">
        <v>0</v>
      </c>
      <c r="H7" s="20">
        <f>H2+TRUNC(I2/16)</f>
        <v>24</v>
      </c>
      <c r="I7" s="20">
        <f>I2-(TRUNC(I2/16)*16)+TRUNC(J2/16)</f>
        <v>2</v>
      </c>
      <c r="J7" s="20">
        <f>J2-(TRUNC(J2/16)*16)</f>
        <v>0</v>
      </c>
    </row>
    <row r="8" spans="1:10" x14ac:dyDescent="0.2">
      <c r="A8" s="40" t="s">
        <v>50</v>
      </c>
      <c r="B8" t="s">
        <v>10</v>
      </c>
      <c r="C8" s="1">
        <v>1</v>
      </c>
      <c r="D8" s="1">
        <v>0</v>
      </c>
      <c r="E8" s="1">
        <v>6</v>
      </c>
      <c r="F8" s="1">
        <v>0</v>
      </c>
    </row>
    <row r="9" spans="1:10" x14ac:dyDescent="0.2">
      <c r="A9" s="40" t="s">
        <v>51</v>
      </c>
      <c r="B9" t="s">
        <v>10</v>
      </c>
      <c r="C9" s="1">
        <v>1</v>
      </c>
      <c r="D9" s="1">
        <v>0</v>
      </c>
      <c r="E9" s="1">
        <v>5</v>
      </c>
      <c r="F9" s="1">
        <v>0</v>
      </c>
      <c r="H9">
        <f>SUM(D8:D13)</f>
        <v>5</v>
      </c>
      <c r="I9">
        <f>SUM(E8:E13)</f>
        <v>17</v>
      </c>
      <c r="J9">
        <f>SUM(F8:F13)</f>
        <v>0</v>
      </c>
    </row>
    <row r="10" spans="1:10" x14ac:dyDescent="0.2">
      <c r="A10" s="40" t="s">
        <v>52</v>
      </c>
      <c r="B10" t="s">
        <v>10</v>
      </c>
      <c r="C10" s="1">
        <v>3</v>
      </c>
      <c r="D10" s="1">
        <v>5</v>
      </c>
      <c r="E10" s="1">
        <v>6</v>
      </c>
      <c r="F10" s="1">
        <v>0</v>
      </c>
    </row>
    <row r="11" spans="1:10" x14ac:dyDescent="0.2">
      <c r="A11" s="40"/>
      <c r="B11" t="s">
        <v>10</v>
      </c>
      <c r="C11" s="1">
        <v>0</v>
      </c>
      <c r="D11" s="1">
        <v>0</v>
      </c>
      <c r="E11" s="1">
        <v>0</v>
      </c>
      <c r="F11" s="1">
        <v>0</v>
      </c>
    </row>
    <row r="12" spans="1:10" x14ac:dyDescent="0.2">
      <c r="A12" s="40"/>
      <c r="B12" t="s">
        <v>10</v>
      </c>
      <c r="C12" s="1">
        <v>0</v>
      </c>
      <c r="D12" s="46"/>
      <c r="E12" s="46"/>
      <c r="F12" s="46"/>
    </row>
    <row r="13" spans="1:10" x14ac:dyDescent="0.2">
      <c r="A13" s="40"/>
      <c r="B13" t="s">
        <v>10</v>
      </c>
      <c r="C13" s="1">
        <v>0</v>
      </c>
      <c r="D13" s="46"/>
      <c r="E13" s="46"/>
      <c r="F13" s="46"/>
      <c r="H13" s="20">
        <f>H9+TRUNC(I9/16)</f>
        <v>6</v>
      </c>
      <c r="I13" s="20">
        <f>I9-(TRUNC(I9/16)*16)+TRUNC(J9/16)</f>
        <v>1</v>
      </c>
      <c r="J13" s="20">
        <f>J9-(TRUNC(J9/16)*16)</f>
        <v>0</v>
      </c>
    </row>
    <row r="14" spans="1:10" x14ac:dyDescent="0.2">
      <c r="A14" s="40" t="s">
        <v>53</v>
      </c>
      <c r="B14" t="s">
        <v>3</v>
      </c>
      <c r="C14" s="1">
        <v>3</v>
      </c>
      <c r="D14" s="1">
        <v>1</v>
      </c>
      <c r="E14" s="1">
        <v>1</v>
      </c>
      <c r="F14" s="1">
        <v>0</v>
      </c>
    </row>
    <row r="15" spans="1:10" x14ac:dyDescent="0.2">
      <c r="A15" s="40" t="s">
        <v>54</v>
      </c>
      <c r="B15" t="s">
        <v>3</v>
      </c>
      <c r="C15" s="1">
        <v>4</v>
      </c>
      <c r="D15" s="1">
        <v>1</v>
      </c>
      <c r="E15" s="1">
        <v>0</v>
      </c>
      <c r="F15" s="1">
        <v>0</v>
      </c>
      <c r="H15">
        <f>SUM(D14:D19)</f>
        <v>25</v>
      </c>
      <c r="I15">
        <f>SUM(E14:E19)</f>
        <v>27</v>
      </c>
      <c r="J15">
        <f>SUM(F14:F19)</f>
        <v>0</v>
      </c>
    </row>
    <row r="16" spans="1:10" x14ac:dyDescent="0.2">
      <c r="A16" s="40" t="s">
        <v>39</v>
      </c>
      <c r="B16" t="s">
        <v>3</v>
      </c>
      <c r="C16" s="1">
        <v>6</v>
      </c>
      <c r="D16" s="1">
        <v>6</v>
      </c>
      <c r="E16" s="1">
        <v>0</v>
      </c>
      <c r="F16" s="1">
        <v>0</v>
      </c>
    </row>
    <row r="17" spans="1:10" x14ac:dyDescent="0.2">
      <c r="A17" s="40" t="s">
        <v>55</v>
      </c>
      <c r="B17" t="s">
        <v>3</v>
      </c>
      <c r="C17" s="1">
        <v>1</v>
      </c>
      <c r="D17" s="1">
        <v>2</v>
      </c>
      <c r="E17" s="1">
        <v>14</v>
      </c>
      <c r="F17" s="1">
        <v>0</v>
      </c>
    </row>
    <row r="18" spans="1:10" x14ac:dyDescent="0.2">
      <c r="A18" s="40" t="s">
        <v>56</v>
      </c>
      <c r="B18" t="s">
        <v>3</v>
      </c>
      <c r="C18" s="1">
        <v>2</v>
      </c>
      <c r="D18" s="1">
        <v>4</v>
      </c>
      <c r="E18" s="1">
        <v>4</v>
      </c>
      <c r="F18" s="1">
        <v>0</v>
      </c>
    </row>
    <row r="19" spans="1:10" x14ac:dyDescent="0.2">
      <c r="A19" s="40" t="s">
        <v>57</v>
      </c>
      <c r="B19" t="s">
        <v>3</v>
      </c>
      <c r="C19" s="1">
        <v>6</v>
      </c>
      <c r="D19" s="1">
        <v>11</v>
      </c>
      <c r="E19" s="1">
        <v>8</v>
      </c>
      <c r="F19" s="1">
        <v>0</v>
      </c>
      <c r="H19" s="20">
        <f>H15+TRUNC(I15/16)</f>
        <v>26</v>
      </c>
      <c r="I19" s="20">
        <f>I15-(TRUNC(I15/16)*16)+TRUNC(J15/16)</f>
        <v>11</v>
      </c>
      <c r="J19" s="20">
        <f>J15-(TRUNC(J15/16)*16)</f>
        <v>0</v>
      </c>
    </row>
    <row r="20" spans="1:10" x14ac:dyDescent="0.2">
      <c r="A20" s="40" t="s">
        <v>58</v>
      </c>
      <c r="B20" t="s">
        <v>43</v>
      </c>
      <c r="C20" s="1">
        <v>2</v>
      </c>
      <c r="D20" s="1">
        <v>0</v>
      </c>
      <c r="E20" s="1">
        <v>12</v>
      </c>
      <c r="F20" s="1">
        <v>0</v>
      </c>
    </row>
    <row r="21" spans="1:10" x14ac:dyDescent="0.2">
      <c r="A21" s="40" t="s">
        <v>59</v>
      </c>
      <c r="B21" t="s">
        <v>43</v>
      </c>
      <c r="C21" s="27">
        <v>5</v>
      </c>
      <c r="D21" s="1">
        <v>1</v>
      </c>
      <c r="E21" s="1">
        <v>10</v>
      </c>
      <c r="F21" s="1">
        <v>0</v>
      </c>
      <c r="H21">
        <f>SUM(D20:D25)</f>
        <v>23</v>
      </c>
      <c r="I21">
        <f>SUM(E20:E25)</f>
        <v>51</v>
      </c>
      <c r="J21">
        <f>SUM(F20:F25)</f>
        <v>0</v>
      </c>
    </row>
    <row r="22" spans="1:10" x14ac:dyDescent="0.2">
      <c r="A22" s="40" t="s">
        <v>60</v>
      </c>
      <c r="B22" t="s">
        <v>43</v>
      </c>
      <c r="C22" s="1">
        <v>3</v>
      </c>
      <c r="D22" s="1">
        <v>2</v>
      </c>
      <c r="E22" s="1">
        <v>5</v>
      </c>
      <c r="F22" s="1">
        <v>0</v>
      </c>
    </row>
    <row r="23" spans="1:10" x14ac:dyDescent="0.2">
      <c r="A23" s="40" t="s">
        <v>61</v>
      </c>
      <c r="B23" t="s">
        <v>43</v>
      </c>
      <c r="C23" s="1">
        <v>5</v>
      </c>
      <c r="D23" s="1">
        <v>8</v>
      </c>
      <c r="E23" s="1">
        <v>7</v>
      </c>
      <c r="F23" s="1">
        <v>0</v>
      </c>
    </row>
    <row r="24" spans="1:10" x14ac:dyDescent="0.2">
      <c r="A24" s="40" t="s">
        <v>62</v>
      </c>
      <c r="B24" t="s">
        <v>43</v>
      </c>
      <c r="C24" s="1">
        <v>6</v>
      </c>
      <c r="D24" s="1">
        <v>7</v>
      </c>
      <c r="E24" s="1">
        <v>14</v>
      </c>
      <c r="F24" s="1">
        <v>0</v>
      </c>
    </row>
    <row r="25" spans="1:10" x14ac:dyDescent="0.2">
      <c r="A25" s="40" t="s">
        <v>63</v>
      </c>
      <c r="B25" t="s">
        <v>43</v>
      </c>
      <c r="C25" s="1">
        <v>3</v>
      </c>
      <c r="D25" s="1">
        <v>5</v>
      </c>
      <c r="E25" s="1">
        <v>3</v>
      </c>
      <c r="F25" s="1">
        <v>0</v>
      </c>
      <c r="H25" s="20">
        <f>H21+TRUNC(I21/16)</f>
        <v>26</v>
      </c>
      <c r="I25" s="20">
        <f>I21-(TRUNC(I21/16)*16)+TRUNC(J21/16)</f>
        <v>3</v>
      </c>
      <c r="J25" s="20">
        <f>J21-(TRUNC(J21/16)*16)</f>
        <v>0</v>
      </c>
    </row>
    <row r="26" spans="1:10" x14ac:dyDescent="0.2">
      <c r="A26" s="40" t="s">
        <v>64</v>
      </c>
      <c r="B26" t="s">
        <v>41</v>
      </c>
      <c r="C26" s="1">
        <v>6</v>
      </c>
      <c r="D26" s="1">
        <v>4</v>
      </c>
      <c r="E26" s="1">
        <v>14</v>
      </c>
      <c r="F26" s="1">
        <v>8</v>
      </c>
    </row>
    <row r="27" spans="1:10" x14ac:dyDescent="0.2">
      <c r="A27" s="40" t="s">
        <v>65</v>
      </c>
      <c r="B27" t="s">
        <v>41</v>
      </c>
      <c r="C27" s="1">
        <v>6</v>
      </c>
      <c r="D27" s="1">
        <v>3</v>
      </c>
      <c r="E27" s="1">
        <v>0</v>
      </c>
      <c r="F27" s="1">
        <v>8</v>
      </c>
      <c r="H27">
        <f>SUM(D26:D31)</f>
        <v>26</v>
      </c>
      <c r="I27">
        <f>SUM(E26:E31)</f>
        <v>59</v>
      </c>
      <c r="J27">
        <f>SUM(F26:F31)</f>
        <v>16</v>
      </c>
    </row>
    <row r="28" spans="1:10" x14ac:dyDescent="0.2">
      <c r="A28" s="40" t="s">
        <v>67</v>
      </c>
      <c r="B28" t="s">
        <v>41</v>
      </c>
      <c r="C28" s="1">
        <v>4</v>
      </c>
      <c r="D28" s="1">
        <v>2</v>
      </c>
      <c r="E28" s="1">
        <v>14</v>
      </c>
      <c r="F28" s="1">
        <v>0</v>
      </c>
    </row>
    <row r="29" spans="1:10" x14ac:dyDescent="0.2">
      <c r="A29" s="40" t="s">
        <v>68</v>
      </c>
      <c r="B29" t="s">
        <v>41</v>
      </c>
      <c r="C29" s="1">
        <v>4</v>
      </c>
      <c r="D29" s="1">
        <v>5</v>
      </c>
      <c r="E29" s="1">
        <v>14</v>
      </c>
      <c r="F29" s="1">
        <v>0</v>
      </c>
    </row>
    <row r="30" spans="1:10" x14ac:dyDescent="0.2">
      <c r="A30" s="40" t="s">
        <v>70</v>
      </c>
      <c r="B30" t="s">
        <v>41</v>
      </c>
      <c r="C30" s="1">
        <v>3</v>
      </c>
      <c r="D30" s="1">
        <v>4</v>
      </c>
      <c r="E30" s="1">
        <v>10</v>
      </c>
      <c r="F30" s="1">
        <v>0</v>
      </c>
    </row>
    <row r="31" spans="1:10" x14ac:dyDescent="0.2">
      <c r="A31" s="40" t="s">
        <v>72</v>
      </c>
      <c r="B31" t="s">
        <v>41</v>
      </c>
      <c r="C31" s="1">
        <v>5</v>
      </c>
      <c r="D31" s="1">
        <v>8</v>
      </c>
      <c r="E31" s="1">
        <v>7</v>
      </c>
      <c r="F31" s="1">
        <v>0</v>
      </c>
      <c r="H31" s="20">
        <f>H27+TRUNC(I27/16)</f>
        <v>29</v>
      </c>
      <c r="I31" s="20">
        <f>I27-(TRUNC(I27/16)*16)+TRUNC(J27/16)</f>
        <v>12</v>
      </c>
      <c r="J31" s="20">
        <f>J27-(TRUNC(J27/16)*16)</f>
        <v>0</v>
      </c>
    </row>
    <row r="32" spans="1:10" x14ac:dyDescent="0.2">
      <c r="A32" s="40" t="s">
        <v>27</v>
      </c>
      <c r="B32" t="s">
        <v>42</v>
      </c>
      <c r="C32" s="1">
        <v>5</v>
      </c>
      <c r="D32" s="1">
        <v>3</v>
      </c>
      <c r="E32" s="1">
        <v>5</v>
      </c>
      <c r="F32" s="1">
        <v>0</v>
      </c>
    </row>
    <row r="33" spans="1:10" x14ac:dyDescent="0.2">
      <c r="A33" s="40" t="s">
        <v>66</v>
      </c>
      <c r="B33" t="s">
        <v>42</v>
      </c>
      <c r="C33" s="27">
        <v>2</v>
      </c>
      <c r="D33" s="1">
        <v>0</v>
      </c>
      <c r="E33" s="1">
        <v>2</v>
      </c>
      <c r="F33" s="1">
        <v>8</v>
      </c>
      <c r="H33">
        <f>SUM(D32:D37)</f>
        <v>19</v>
      </c>
      <c r="I33">
        <f>SUM(E32:E37)</f>
        <v>49</v>
      </c>
      <c r="J33">
        <f>SUM(F32:F37)</f>
        <v>8</v>
      </c>
    </row>
    <row r="34" spans="1:10" x14ac:dyDescent="0.2">
      <c r="A34" s="40" t="s">
        <v>79</v>
      </c>
      <c r="B34" t="s">
        <v>42</v>
      </c>
      <c r="C34" s="1">
        <v>2</v>
      </c>
      <c r="D34" s="1">
        <v>0</v>
      </c>
      <c r="E34" s="1">
        <v>12</v>
      </c>
      <c r="F34" s="1">
        <v>0</v>
      </c>
    </row>
    <row r="35" spans="1:10" x14ac:dyDescent="0.2">
      <c r="A35" s="40" t="s">
        <v>69</v>
      </c>
      <c r="B35" t="s">
        <v>42</v>
      </c>
      <c r="C35" s="1">
        <v>6</v>
      </c>
      <c r="D35" s="1">
        <v>10</v>
      </c>
      <c r="E35" s="1">
        <v>5</v>
      </c>
      <c r="F35" s="1">
        <v>0</v>
      </c>
    </row>
    <row r="36" spans="1:10" x14ac:dyDescent="0.2">
      <c r="A36" s="40" t="s">
        <v>71</v>
      </c>
      <c r="B36" t="s">
        <v>42</v>
      </c>
      <c r="C36" s="1">
        <v>4</v>
      </c>
      <c r="D36" s="1">
        <v>5</v>
      </c>
      <c r="E36" s="1">
        <v>14</v>
      </c>
      <c r="F36" s="1">
        <v>0</v>
      </c>
    </row>
    <row r="37" spans="1:10" x14ac:dyDescent="0.2">
      <c r="A37" s="40" t="s">
        <v>38</v>
      </c>
      <c r="B37" t="s">
        <v>42</v>
      </c>
      <c r="C37" s="1">
        <v>2</v>
      </c>
      <c r="D37" s="1">
        <v>1</v>
      </c>
      <c r="E37" s="1">
        <v>11</v>
      </c>
      <c r="F37" s="1">
        <v>0</v>
      </c>
      <c r="H37" s="20">
        <f>H33+TRUNC(I33/16)</f>
        <v>22</v>
      </c>
      <c r="I37" s="20">
        <f>I33-(TRUNC(I33/16)*16)+TRUNC(J33/16)</f>
        <v>1</v>
      </c>
      <c r="J37" s="20">
        <f>J33-(TRUNC(J33/16)*16)</f>
        <v>8</v>
      </c>
    </row>
    <row r="38" spans="1:10" x14ac:dyDescent="0.2">
      <c r="A38" s="40"/>
      <c r="B38" s="40"/>
      <c r="C38" s="27"/>
      <c r="D38" s="27"/>
      <c r="E38" s="27"/>
      <c r="F38" s="27"/>
      <c r="G38" s="40"/>
      <c r="H38" s="40"/>
    </row>
    <row r="39" spans="1:10" x14ac:dyDescent="0.2">
      <c r="A39" s="40"/>
      <c r="B39" s="40"/>
      <c r="C39" s="27"/>
      <c r="D39" s="27"/>
      <c r="E39" s="27"/>
      <c r="F39" s="27"/>
      <c r="G39" s="40"/>
      <c r="H39" s="40"/>
    </row>
    <row r="40" spans="1:10" x14ac:dyDescent="0.2">
      <c r="A40" s="40"/>
      <c r="B40" s="40"/>
      <c r="C40" s="27"/>
      <c r="D40" s="27"/>
      <c r="E40" s="27"/>
      <c r="F40" s="27"/>
      <c r="G40" s="40"/>
      <c r="H40" s="40"/>
    </row>
    <row r="41" spans="1:10" x14ac:dyDescent="0.2">
      <c r="A41" s="40"/>
      <c r="B41" s="40"/>
      <c r="C41" s="27"/>
      <c r="D41" s="27"/>
      <c r="E41" s="27"/>
      <c r="F41" s="27"/>
      <c r="G41" s="40"/>
      <c r="H41" s="40"/>
    </row>
    <row r="42" spans="1:10" x14ac:dyDescent="0.2">
      <c r="A42" s="40"/>
      <c r="B42" s="40"/>
      <c r="C42" s="27"/>
      <c r="D42" s="27"/>
      <c r="E42" s="27"/>
      <c r="F42" s="27"/>
      <c r="G42" s="40"/>
      <c r="H42" s="40">
        <f>H37+H31+H25+H19+H13+H7</f>
        <v>133</v>
      </c>
      <c r="I42" s="40">
        <f t="shared" ref="I42:J42" si="0">I37+I31+I25+I19+I13+I7</f>
        <v>30</v>
      </c>
      <c r="J42" s="40">
        <f t="shared" si="0"/>
        <v>8</v>
      </c>
    </row>
    <row r="43" spans="1:10" x14ac:dyDescent="0.2">
      <c r="A43" s="40"/>
      <c r="B43" s="40"/>
      <c r="C43" s="27"/>
      <c r="D43" s="27"/>
      <c r="E43" s="27"/>
      <c r="F43" s="27"/>
      <c r="G43" s="40"/>
      <c r="H43" s="40"/>
    </row>
    <row r="44" spans="1:10" x14ac:dyDescent="0.2">
      <c r="A44" s="40"/>
      <c r="B44" s="40"/>
      <c r="C44" s="27"/>
      <c r="D44" s="27"/>
      <c r="E44" s="27"/>
      <c r="F44" s="27"/>
      <c r="G44" s="40"/>
      <c r="H44" s="40"/>
    </row>
    <row r="45" spans="1:10" x14ac:dyDescent="0.2">
      <c r="A45" s="40"/>
      <c r="B45" s="40"/>
      <c r="C45" s="27"/>
      <c r="D45" s="27"/>
      <c r="E45" s="27"/>
      <c r="F45" s="27"/>
      <c r="G45" s="40"/>
      <c r="H45" s="40"/>
    </row>
    <row r="46" spans="1:10" x14ac:dyDescent="0.2">
      <c r="H46" s="20">
        <f>H42+TRUNC(I42/16)</f>
        <v>134</v>
      </c>
      <c r="I46" s="20">
        <f>I42-(TRUNC(I42/16)*16)+TRUNC(J42/16)</f>
        <v>14</v>
      </c>
      <c r="J46" s="20">
        <f>J42-(TRUNC(J42/16)*16)</f>
        <v>8</v>
      </c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7" zoomScaleNormal="100" workbookViewId="0">
      <selection activeCell="A3" sqref="A3"/>
    </sheetView>
  </sheetViews>
  <sheetFormatPr defaultRowHeight="12.75" x14ac:dyDescent="0.2"/>
  <cols>
    <col min="1" max="1" width="18.7109375" style="40" customWidth="1"/>
    <col min="2" max="2" width="16.7109375" customWidth="1"/>
    <col min="3" max="3" width="9.140625" style="1"/>
    <col min="4" max="6" width="8.5703125" style="1" customWidth="1"/>
  </cols>
  <sheetData>
    <row r="1" spans="1:11" x14ac:dyDescent="0.2">
      <c r="A1" s="40" t="s">
        <v>0</v>
      </c>
      <c r="B1" t="s">
        <v>4</v>
      </c>
      <c r="C1" s="1" t="s">
        <v>5</v>
      </c>
      <c r="D1" s="1" t="s">
        <v>7</v>
      </c>
      <c r="E1" s="1" t="s">
        <v>8</v>
      </c>
      <c r="F1" s="1" t="s">
        <v>85</v>
      </c>
    </row>
    <row r="2" spans="1:11" x14ac:dyDescent="0.2">
      <c r="A2" s="40" t="s">
        <v>44</v>
      </c>
      <c r="B2" t="s">
        <v>6</v>
      </c>
      <c r="C2" s="17">
        <v>3</v>
      </c>
      <c r="D2" s="2">
        <v>1</v>
      </c>
      <c r="E2" s="1">
        <v>3</v>
      </c>
      <c r="F2" s="1">
        <v>0</v>
      </c>
      <c r="I2">
        <f>D2+D3+D4+D11+D7+D38</f>
        <v>15</v>
      </c>
      <c r="J2">
        <f>E2+E3+E4+E11+E7+E38</f>
        <v>43</v>
      </c>
      <c r="K2">
        <f>F2+F3+F4+F11+F7+F38</f>
        <v>16</v>
      </c>
    </row>
    <row r="3" spans="1:11" x14ac:dyDescent="0.2">
      <c r="A3" s="40" t="s">
        <v>45</v>
      </c>
      <c r="B3" t="s">
        <v>6</v>
      </c>
      <c r="C3" s="17">
        <v>4</v>
      </c>
      <c r="D3" s="1">
        <v>4</v>
      </c>
      <c r="E3" s="1">
        <v>12</v>
      </c>
      <c r="F3" s="1">
        <v>8</v>
      </c>
    </row>
    <row r="4" spans="1:11" x14ac:dyDescent="0.2">
      <c r="A4" s="40" t="s">
        <v>46</v>
      </c>
      <c r="B4" t="s">
        <v>6</v>
      </c>
      <c r="C4" s="17">
        <v>3</v>
      </c>
      <c r="D4" s="1">
        <v>1</v>
      </c>
      <c r="E4" s="1">
        <v>8</v>
      </c>
      <c r="F4" s="1">
        <v>0</v>
      </c>
    </row>
    <row r="5" spans="1:11" x14ac:dyDescent="0.2">
      <c r="A5" s="40" t="s">
        <v>47</v>
      </c>
      <c r="B5" t="s">
        <v>6</v>
      </c>
      <c r="C5" s="17">
        <v>4</v>
      </c>
      <c r="D5" s="1">
        <v>2</v>
      </c>
      <c r="E5" s="1">
        <v>2</v>
      </c>
      <c r="F5" s="1">
        <v>0</v>
      </c>
    </row>
    <row r="6" spans="1:11" x14ac:dyDescent="0.2">
      <c r="A6" s="40" t="s">
        <v>48</v>
      </c>
      <c r="B6" t="s">
        <v>10</v>
      </c>
      <c r="C6" s="17">
        <v>5</v>
      </c>
      <c r="D6" s="1">
        <v>2</v>
      </c>
      <c r="E6" s="1">
        <v>14</v>
      </c>
      <c r="F6" s="1">
        <v>8</v>
      </c>
    </row>
    <row r="7" spans="1:11" x14ac:dyDescent="0.2">
      <c r="A7" s="40" t="s">
        <v>49</v>
      </c>
      <c r="B7" t="s">
        <v>6</v>
      </c>
      <c r="C7" s="17">
        <v>3</v>
      </c>
      <c r="D7" s="1">
        <v>2</v>
      </c>
      <c r="E7" s="1">
        <v>8</v>
      </c>
      <c r="F7" s="1">
        <v>8</v>
      </c>
      <c r="I7" s="20">
        <f>I2+TRUNC(J2/16)</f>
        <v>17</v>
      </c>
      <c r="J7" s="20">
        <f>J2-(TRUNC(J2/16)*16)+TRUNC(K2/16)</f>
        <v>12</v>
      </c>
      <c r="K7" s="20">
        <f>K2-(TRUNC(K2/16)*16)</f>
        <v>0</v>
      </c>
    </row>
    <row r="8" spans="1:11" x14ac:dyDescent="0.2">
      <c r="A8" s="40" t="s">
        <v>50</v>
      </c>
      <c r="B8" t="s">
        <v>10</v>
      </c>
      <c r="C8" s="49"/>
      <c r="D8" s="50"/>
      <c r="E8" s="50"/>
      <c r="F8" s="50"/>
    </row>
    <row r="9" spans="1:11" x14ac:dyDescent="0.2">
      <c r="A9" s="40" t="s">
        <v>51</v>
      </c>
      <c r="B9" t="s">
        <v>10</v>
      </c>
      <c r="C9" s="49"/>
      <c r="D9" s="50"/>
      <c r="E9" s="50"/>
      <c r="F9" s="50"/>
      <c r="I9">
        <f>D42+D39+D41+D6+D12+D13</f>
        <v>12</v>
      </c>
      <c r="J9">
        <f>E42+E39+E41+E6+E12+E13</f>
        <v>35</v>
      </c>
      <c r="K9">
        <f>F42+F39+F41+F6+F12+F13</f>
        <v>16</v>
      </c>
    </row>
    <row r="10" spans="1:11" x14ac:dyDescent="0.2">
      <c r="A10" s="40" t="s">
        <v>52</v>
      </c>
      <c r="B10" t="s">
        <v>10</v>
      </c>
      <c r="C10" s="49"/>
      <c r="D10" s="50"/>
      <c r="E10" s="50"/>
      <c r="F10" s="50"/>
    </row>
    <row r="11" spans="1:11" x14ac:dyDescent="0.2">
      <c r="A11" s="40" t="s">
        <v>73</v>
      </c>
      <c r="B11" t="s">
        <v>6</v>
      </c>
      <c r="C11" s="17">
        <v>5</v>
      </c>
      <c r="D11" s="1">
        <v>2</v>
      </c>
      <c r="E11" s="1">
        <v>10</v>
      </c>
      <c r="F11" s="1">
        <v>0</v>
      </c>
    </row>
    <row r="12" spans="1:11" x14ac:dyDescent="0.2">
      <c r="A12" s="40" t="s">
        <v>74</v>
      </c>
      <c r="B12" t="s">
        <v>10</v>
      </c>
      <c r="C12" s="17">
        <v>1</v>
      </c>
      <c r="D12" s="1">
        <v>1</v>
      </c>
      <c r="E12" s="1">
        <v>4</v>
      </c>
      <c r="F12" s="1">
        <v>8</v>
      </c>
    </row>
    <row r="13" spans="1:11" x14ac:dyDescent="0.2">
      <c r="A13" s="40" t="s">
        <v>75</v>
      </c>
      <c r="B13" t="s">
        <v>10</v>
      </c>
      <c r="C13" s="17">
        <v>1</v>
      </c>
      <c r="D13" s="1">
        <v>2</v>
      </c>
      <c r="E13" s="1">
        <v>2</v>
      </c>
      <c r="F13" s="1">
        <v>0</v>
      </c>
    </row>
    <row r="14" spans="1:11" x14ac:dyDescent="0.2">
      <c r="A14" s="40" t="s">
        <v>53</v>
      </c>
      <c r="B14" t="s">
        <v>3</v>
      </c>
      <c r="C14" s="17">
        <v>6</v>
      </c>
      <c r="D14" s="1">
        <v>3</v>
      </c>
      <c r="E14" s="1">
        <v>7</v>
      </c>
      <c r="F14" s="1">
        <v>0</v>
      </c>
      <c r="I14" s="20">
        <f>I9+TRUNC(J9/16)</f>
        <v>14</v>
      </c>
      <c r="J14" s="20">
        <f>J9-(TRUNC(J9/16)*16)+TRUNC(K9/16)</f>
        <v>4</v>
      </c>
      <c r="K14" s="20">
        <f>K9-(TRUNC(K9/16)*16)</f>
        <v>0</v>
      </c>
    </row>
    <row r="15" spans="1:11" x14ac:dyDescent="0.2">
      <c r="A15" s="40" t="s">
        <v>54</v>
      </c>
      <c r="B15" t="s">
        <v>3</v>
      </c>
      <c r="C15" s="17">
        <v>6</v>
      </c>
      <c r="D15" s="1">
        <v>5</v>
      </c>
      <c r="E15" s="1">
        <v>9</v>
      </c>
      <c r="F15" s="1">
        <v>0</v>
      </c>
    </row>
    <row r="16" spans="1:11" x14ac:dyDescent="0.2">
      <c r="A16" s="40" t="s">
        <v>39</v>
      </c>
      <c r="B16" t="s">
        <v>3</v>
      </c>
      <c r="C16" s="17">
        <v>3</v>
      </c>
      <c r="D16" s="1">
        <v>1</v>
      </c>
      <c r="E16" s="1">
        <v>8</v>
      </c>
      <c r="F16" s="1">
        <v>8</v>
      </c>
      <c r="I16">
        <f>D14+D15+D16+D17+D18+D19+D39</f>
        <v>21</v>
      </c>
      <c r="J16">
        <f>E14+E15+E16+E17+E18+E19+E39</f>
        <v>53</v>
      </c>
      <c r="K16">
        <f>F14+F15+F16+F17+F18+F19+F39</f>
        <v>16</v>
      </c>
    </row>
    <row r="17" spans="1:11" x14ac:dyDescent="0.2">
      <c r="A17" s="40" t="s">
        <v>55</v>
      </c>
      <c r="B17" t="s">
        <v>3</v>
      </c>
      <c r="C17" s="17">
        <v>2</v>
      </c>
      <c r="D17" s="1">
        <v>1</v>
      </c>
      <c r="E17" s="1">
        <v>13</v>
      </c>
      <c r="F17" s="1">
        <v>0</v>
      </c>
      <c r="G17" s="1"/>
    </row>
    <row r="18" spans="1:11" x14ac:dyDescent="0.2">
      <c r="A18" s="40" t="s">
        <v>56</v>
      </c>
      <c r="B18" t="s">
        <v>3</v>
      </c>
      <c r="C18" s="17">
        <v>6</v>
      </c>
      <c r="D18" s="1">
        <v>4</v>
      </c>
      <c r="E18" s="1">
        <v>4</v>
      </c>
      <c r="F18" s="1">
        <v>0</v>
      </c>
    </row>
    <row r="19" spans="1:11" x14ac:dyDescent="0.2">
      <c r="A19" s="40" t="s">
        <v>57</v>
      </c>
      <c r="B19" t="s">
        <v>3</v>
      </c>
      <c r="C19" s="17">
        <v>3</v>
      </c>
      <c r="D19" s="1">
        <v>4</v>
      </c>
      <c r="E19" s="1">
        <v>2</v>
      </c>
      <c r="F19" s="1">
        <v>8</v>
      </c>
    </row>
    <row r="20" spans="1:11" x14ac:dyDescent="0.2">
      <c r="A20" s="40" t="s">
        <v>58</v>
      </c>
      <c r="B20" t="s">
        <v>43</v>
      </c>
      <c r="C20" s="49"/>
      <c r="D20" s="50"/>
      <c r="E20" s="50"/>
      <c r="F20" s="50"/>
    </row>
    <row r="21" spans="1:11" x14ac:dyDescent="0.2">
      <c r="A21" s="40" t="s">
        <v>78</v>
      </c>
      <c r="B21" t="s">
        <v>43</v>
      </c>
      <c r="C21" s="17">
        <v>1</v>
      </c>
      <c r="D21" s="1">
        <v>1</v>
      </c>
      <c r="E21" s="1">
        <v>0</v>
      </c>
      <c r="F21" s="1">
        <v>0</v>
      </c>
      <c r="I21" s="20">
        <f>I16+TRUNC(J16/16)</f>
        <v>24</v>
      </c>
      <c r="J21" s="20">
        <f>J16-(TRUNC(J16/16)*16)+TRUNC(K16/16)</f>
        <v>6</v>
      </c>
      <c r="K21" s="20">
        <f>K16-(TRUNC(K16/16)*16)</f>
        <v>0</v>
      </c>
    </row>
    <row r="22" spans="1:11" x14ac:dyDescent="0.2">
      <c r="A22" s="40" t="s">
        <v>87</v>
      </c>
      <c r="B22" t="s">
        <v>43</v>
      </c>
      <c r="C22" s="49"/>
      <c r="D22" s="50"/>
      <c r="E22" s="50"/>
      <c r="F22" s="50"/>
    </row>
    <row r="23" spans="1:11" x14ac:dyDescent="0.2">
      <c r="A23" s="40" t="s">
        <v>61</v>
      </c>
      <c r="B23" t="s">
        <v>43</v>
      </c>
      <c r="C23" s="17">
        <v>4</v>
      </c>
      <c r="D23" s="1">
        <v>2</v>
      </c>
      <c r="E23" s="1">
        <v>6</v>
      </c>
      <c r="F23" s="1">
        <v>0</v>
      </c>
      <c r="I23">
        <f>D21+D43+D23+D24+D25+D44+D42</f>
        <v>13</v>
      </c>
      <c r="J23">
        <f>E21+E43+E23+E24+E25+E44+E42</f>
        <v>33</v>
      </c>
      <c r="K23">
        <f>F21+F43+F23+F24+F25+F44+F42</f>
        <v>8</v>
      </c>
    </row>
    <row r="24" spans="1:11" x14ac:dyDescent="0.2">
      <c r="A24" s="40" t="s">
        <v>62</v>
      </c>
      <c r="B24" t="s">
        <v>43</v>
      </c>
      <c r="C24" s="17">
        <v>5</v>
      </c>
      <c r="D24" s="1">
        <v>5</v>
      </c>
      <c r="E24" s="1">
        <v>1</v>
      </c>
      <c r="F24" s="1">
        <v>0</v>
      </c>
    </row>
    <row r="25" spans="1:11" x14ac:dyDescent="0.2">
      <c r="A25" s="40" t="s">
        <v>63</v>
      </c>
      <c r="B25" t="s">
        <v>43</v>
      </c>
      <c r="C25" s="17">
        <v>5</v>
      </c>
      <c r="D25" s="1">
        <v>2</v>
      </c>
      <c r="E25" s="1">
        <v>8</v>
      </c>
      <c r="F25" s="1">
        <v>8</v>
      </c>
    </row>
    <row r="26" spans="1:11" x14ac:dyDescent="0.2">
      <c r="A26" s="40" t="s">
        <v>64</v>
      </c>
      <c r="B26" t="s">
        <v>41</v>
      </c>
      <c r="C26" s="17">
        <v>2</v>
      </c>
      <c r="D26" s="1">
        <v>2</v>
      </c>
      <c r="E26" s="1">
        <v>7</v>
      </c>
      <c r="F26" s="1">
        <v>0</v>
      </c>
    </row>
    <row r="27" spans="1:11" x14ac:dyDescent="0.2">
      <c r="A27" s="40" t="s">
        <v>65</v>
      </c>
      <c r="B27" t="s">
        <v>41</v>
      </c>
      <c r="C27" s="17">
        <v>4</v>
      </c>
      <c r="D27" s="1">
        <v>2</v>
      </c>
      <c r="E27" s="1">
        <v>6</v>
      </c>
      <c r="F27" s="1">
        <v>0</v>
      </c>
    </row>
    <row r="28" spans="1:11" x14ac:dyDescent="0.2">
      <c r="A28" s="40" t="s">
        <v>67</v>
      </c>
      <c r="B28" t="s">
        <v>41</v>
      </c>
      <c r="C28" s="17">
        <v>4</v>
      </c>
      <c r="D28" s="1">
        <v>1</v>
      </c>
      <c r="E28" s="1">
        <v>4</v>
      </c>
      <c r="F28" s="1">
        <v>8</v>
      </c>
      <c r="I28" s="20">
        <f>I23+TRUNC(J23/16)</f>
        <v>15</v>
      </c>
      <c r="J28" s="20">
        <f>J23-(TRUNC(J23/16)*16)+TRUNC(K23/16)</f>
        <v>1</v>
      </c>
      <c r="K28" s="20">
        <f>K23-(TRUNC(K23/16)*16)</f>
        <v>8</v>
      </c>
    </row>
    <row r="29" spans="1:11" x14ac:dyDescent="0.2">
      <c r="A29" s="40" t="s">
        <v>68</v>
      </c>
      <c r="B29" t="s">
        <v>41</v>
      </c>
      <c r="C29" s="17">
        <v>2</v>
      </c>
      <c r="D29" s="1">
        <v>1</v>
      </c>
      <c r="E29" s="1">
        <v>3</v>
      </c>
      <c r="F29" s="1">
        <v>0</v>
      </c>
    </row>
    <row r="30" spans="1:11" x14ac:dyDescent="0.2">
      <c r="A30" s="40" t="s">
        <v>70</v>
      </c>
      <c r="B30" t="s">
        <v>41</v>
      </c>
      <c r="C30" s="17">
        <v>2</v>
      </c>
      <c r="D30" s="1">
        <v>1</v>
      </c>
      <c r="E30" s="1">
        <v>5</v>
      </c>
      <c r="F30" s="1">
        <v>8</v>
      </c>
      <c r="I30">
        <f>D27+D28+D29+D30+D31+D26+D43</f>
        <v>10</v>
      </c>
      <c r="J30">
        <f>E27+E28+E29+E30+E31+E26+E43</f>
        <v>47</v>
      </c>
      <c r="K30">
        <f>F27+F28+F29+F30+F31+F26+F43</f>
        <v>16</v>
      </c>
    </row>
    <row r="31" spans="1:11" x14ac:dyDescent="0.2">
      <c r="A31" s="40" t="s">
        <v>72</v>
      </c>
      <c r="B31" t="s">
        <v>41</v>
      </c>
      <c r="C31" s="17">
        <v>4</v>
      </c>
      <c r="D31" s="1">
        <v>2</v>
      </c>
      <c r="E31" s="1">
        <v>12</v>
      </c>
      <c r="F31" s="1">
        <v>0</v>
      </c>
    </row>
    <row r="32" spans="1:11" x14ac:dyDescent="0.2">
      <c r="A32" s="40" t="s">
        <v>27</v>
      </c>
      <c r="B32" t="s">
        <v>42</v>
      </c>
      <c r="C32" s="17">
        <v>1</v>
      </c>
      <c r="D32" s="1">
        <v>1</v>
      </c>
      <c r="E32" s="1">
        <v>14</v>
      </c>
      <c r="F32" s="1">
        <v>0</v>
      </c>
    </row>
    <row r="33" spans="1:11" x14ac:dyDescent="0.2">
      <c r="A33" s="40" t="s">
        <v>66</v>
      </c>
      <c r="B33" t="s">
        <v>42</v>
      </c>
      <c r="C33" s="17">
        <v>6</v>
      </c>
      <c r="D33" s="1">
        <v>2</v>
      </c>
      <c r="E33" s="1">
        <v>12</v>
      </c>
      <c r="F33" s="1">
        <v>0</v>
      </c>
    </row>
    <row r="34" spans="1:11" x14ac:dyDescent="0.2">
      <c r="A34" s="40" t="s">
        <v>79</v>
      </c>
      <c r="B34" t="s">
        <v>42</v>
      </c>
      <c r="C34" s="17">
        <v>1</v>
      </c>
      <c r="D34" s="1">
        <v>1</v>
      </c>
      <c r="E34" s="1">
        <v>0</v>
      </c>
      <c r="F34" s="1">
        <v>0</v>
      </c>
    </row>
    <row r="35" spans="1:11" x14ac:dyDescent="0.2">
      <c r="A35" s="40" t="s">
        <v>69</v>
      </c>
      <c r="B35" t="s">
        <v>42</v>
      </c>
      <c r="C35" s="49"/>
      <c r="D35" s="50"/>
      <c r="E35" s="50"/>
      <c r="F35" s="50"/>
      <c r="I35" s="20">
        <f>I30+TRUNC(J30/16)</f>
        <v>12</v>
      </c>
      <c r="J35" s="20">
        <f>J30-(TRUNC(J30/16)*16)+TRUNC(K30/16)</f>
        <v>16</v>
      </c>
      <c r="K35" s="20">
        <f>K30-(TRUNC(K30/16)*16)</f>
        <v>0</v>
      </c>
    </row>
    <row r="36" spans="1:11" x14ac:dyDescent="0.2">
      <c r="A36" s="40" t="s">
        <v>71</v>
      </c>
      <c r="B36" t="s">
        <v>42</v>
      </c>
      <c r="C36" s="49"/>
      <c r="D36" s="50"/>
      <c r="E36" s="50"/>
      <c r="F36" s="50"/>
    </row>
    <row r="37" spans="1:11" x14ac:dyDescent="0.2">
      <c r="A37" s="40" t="s">
        <v>38</v>
      </c>
      <c r="B37" t="s">
        <v>42</v>
      </c>
      <c r="C37" s="17">
        <v>2</v>
      </c>
      <c r="D37" s="1">
        <v>0</v>
      </c>
      <c r="E37" s="1">
        <v>5</v>
      </c>
      <c r="F37" s="1">
        <v>8</v>
      </c>
      <c r="I37">
        <f>D32+D33+D34+D40+D37+D38</f>
        <v>12</v>
      </c>
      <c r="J37">
        <f>E32+E33+E34+E40+E37+E38</f>
        <v>48</v>
      </c>
      <c r="K37">
        <f>F32+F33+F34+F40+F37+F38</f>
        <v>8</v>
      </c>
    </row>
    <row r="38" spans="1:11" x14ac:dyDescent="0.2">
      <c r="A38" s="40" t="s">
        <v>76</v>
      </c>
      <c r="B38" t="s">
        <v>42</v>
      </c>
      <c r="C38" s="17">
        <v>6</v>
      </c>
      <c r="D38" s="1">
        <v>5</v>
      </c>
      <c r="E38" s="1">
        <v>2</v>
      </c>
      <c r="F38" s="1">
        <v>0</v>
      </c>
    </row>
    <row r="39" spans="1:11" x14ac:dyDescent="0.2">
      <c r="A39" s="40" t="s">
        <v>77</v>
      </c>
      <c r="B39" t="s">
        <v>10</v>
      </c>
      <c r="C39" s="17">
        <v>4</v>
      </c>
      <c r="D39" s="1">
        <v>3</v>
      </c>
      <c r="E39" s="1">
        <v>10</v>
      </c>
      <c r="F39" s="1">
        <v>0</v>
      </c>
    </row>
    <row r="40" spans="1:11" x14ac:dyDescent="0.2">
      <c r="A40" s="40" t="s">
        <v>88</v>
      </c>
      <c r="B40" t="s">
        <v>35</v>
      </c>
      <c r="C40" s="17">
        <v>5</v>
      </c>
      <c r="D40" s="1">
        <v>3</v>
      </c>
      <c r="E40" s="1">
        <v>15</v>
      </c>
      <c r="F40" s="1">
        <v>0</v>
      </c>
    </row>
    <row r="41" spans="1:11" x14ac:dyDescent="0.2">
      <c r="A41" s="40" t="s">
        <v>89</v>
      </c>
      <c r="B41" t="s">
        <v>10</v>
      </c>
      <c r="C41" s="17">
        <v>6</v>
      </c>
      <c r="D41" s="1">
        <v>4</v>
      </c>
      <c r="E41" s="1">
        <v>0</v>
      </c>
      <c r="F41" s="1">
        <v>0</v>
      </c>
      <c r="I41" s="20">
        <f>I37+TRUNC(J37/16)</f>
        <v>15</v>
      </c>
      <c r="J41" s="20">
        <f>J37-(TRUNC(J37/16)*16)+TRUNC(K37/16)</f>
        <v>0</v>
      </c>
      <c r="K41" s="20">
        <f>K37-(TRUNC(K37/16)*16)</f>
        <v>8</v>
      </c>
    </row>
    <row r="42" spans="1:11" x14ac:dyDescent="0.2">
      <c r="A42" s="40" t="s">
        <v>80</v>
      </c>
      <c r="B42" t="s">
        <v>10</v>
      </c>
      <c r="C42" s="1">
        <v>1</v>
      </c>
      <c r="D42" s="1">
        <v>0</v>
      </c>
      <c r="E42" s="1">
        <v>5</v>
      </c>
      <c r="F42" s="1">
        <v>0</v>
      </c>
    </row>
    <row r="43" spans="1:11" x14ac:dyDescent="0.2">
      <c r="A43" s="40" t="s">
        <v>81</v>
      </c>
      <c r="B43" t="s">
        <v>43</v>
      </c>
      <c r="C43" s="1">
        <v>5</v>
      </c>
      <c r="D43" s="1">
        <v>1</v>
      </c>
      <c r="E43" s="1">
        <v>10</v>
      </c>
      <c r="F43" s="1">
        <v>0</v>
      </c>
    </row>
    <row r="44" spans="1:11" x14ac:dyDescent="0.2">
      <c r="A44" s="48" t="s">
        <v>90</v>
      </c>
      <c r="B44" t="s">
        <v>43</v>
      </c>
      <c r="C44" s="1">
        <v>2</v>
      </c>
      <c r="D44" s="1">
        <v>2</v>
      </c>
      <c r="E44" s="1">
        <v>3</v>
      </c>
      <c r="F44" s="1">
        <v>0</v>
      </c>
    </row>
  </sheetData>
  <phoneticPr fontId="2" type="noConversion"/>
  <pageMargins left="0.75" right="0.75" top="1" bottom="1" header="0.5" footer="0.5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workbookViewId="0">
      <selection activeCell="A3" sqref="A3"/>
    </sheetView>
  </sheetViews>
  <sheetFormatPr defaultRowHeight="12.75" x14ac:dyDescent="0.2"/>
  <cols>
    <col min="1" max="1" width="18.7109375" customWidth="1"/>
    <col min="2" max="2" width="16.85546875" customWidth="1"/>
    <col min="3" max="3" width="9.140625" style="1"/>
    <col min="4" max="6" width="8.5703125" style="1" customWidth="1"/>
  </cols>
  <sheetData>
    <row r="1" spans="1:11" x14ac:dyDescent="0.2">
      <c r="A1" t="s">
        <v>0</v>
      </c>
      <c r="B1" t="s">
        <v>4</v>
      </c>
      <c r="C1" s="1" t="s">
        <v>5</v>
      </c>
      <c r="D1" s="1" t="s">
        <v>7</v>
      </c>
      <c r="E1" s="1" t="s">
        <v>8</v>
      </c>
      <c r="F1" s="1" t="s">
        <v>9</v>
      </c>
    </row>
    <row r="2" spans="1:11" x14ac:dyDescent="0.2">
      <c r="A2" s="40" t="s">
        <v>44</v>
      </c>
      <c r="B2" t="s">
        <v>6</v>
      </c>
      <c r="C2" s="17">
        <v>3</v>
      </c>
      <c r="D2" s="2">
        <v>3</v>
      </c>
      <c r="E2" s="1">
        <v>7</v>
      </c>
      <c r="F2" s="1">
        <v>0</v>
      </c>
      <c r="I2">
        <f>D2+D3+D4+D5+D7+D11</f>
        <v>30</v>
      </c>
      <c r="J2">
        <f t="shared" ref="J2:K2" si="0">E2+E3+E4+E5+E7+E11</f>
        <v>35</v>
      </c>
      <c r="K2">
        <f t="shared" si="0"/>
        <v>0</v>
      </c>
    </row>
    <row r="3" spans="1:11" x14ac:dyDescent="0.2">
      <c r="A3" s="40" t="s">
        <v>45</v>
      </c>
      <c r="B3" t="s">
        <v>6</v>
      </c>
      <c r="C3" s="17">
        <v>5</v>
      </c>
      <c r="D3" s="2">
        <v>5</v>
      </c>
      <c r="E3" s="1">
        <v>3</v>
      </c>
      <c r="F3" s="1">
        <v>0</v>
      </c>
    </row>
    <row r="4" spans="1:11" x14ac:dyDescent="0.2">
      <c r="A4" s="40" t="s">
        <v>46</v>
      </c>
      <c r="B4" t="s">
        <v>6</v>
      </c>
      <c r="C4" s="17">
        <v>4</v>
      </c>
      <c r="D4" s="1">
        <v>6</v>
      </c>
      <c r="E4" s="1">
        <v>10</v>
      </c>
      <c r="F4" s="1">
        <v>0</v>
      </c>
    </row>
    <row r="5" spans="1:11" x14ac:dyDescent="0.2">
      <c r="A5" s="40" t="s">
        <v>47</v>
      </c>
      <c r="B5" t="s">
        <v>6</v>
      </c>
      <c r="C5" s="17">
        <v>6</v>
      </c>
      <c r="D5" s="1">
        <v>6</v>
      </c>
      <c r="E5" s="1">
        <v>4</v>
      </c>
      <c r="F5" s="1">
        <v>0</v>
      </c>
    </row>
    <row r="6" spans="1:11" x14ac:dyDescent="0.2">
      <c r="A6" s="40" t="s">
        <v>48</v>
      </c>
      <c r="B6" t="s">
        <v>10</v>
      </c>
      <c r="C6" s="42"/>
      <c r="D6" s="41"/>
      <c r="E6" s="41"/>
      <c r="F6" s="41"/>
    </row>
    <row r="7" spans="1:11" x14ac:dyDescent="0.2">
      <c r="A7" s="40" t="s">
        <v>49</v>
      </c>
      <c r="B7" t="s">
        <v>6</v>
      </c>
      <c r="C7" s="17">
        <v>2</v>
      </c>
      <c r="D7" s="1">
        <v>1</v>
      </c>
      <c r="E7" s="1">
        <v>10</v>
      </c>
      <c r="F7" s="1">
        <v>0</v>
      </c>
      <c r="I7" s="20">
        <f>I2+TRUNC(J2/16)</f>
        <v>32</v>
      </c>
      <c r="J7" s="20">
        <f>J2-(TRUNC(J2/16)*16)+TRUNC(K2/16)</f>
        <v>3</v>
      </c>
      <c r="K7" s="20">
        <f>K2-(TRUNC(K2/16)*16)</f>
        <v>0</v>
      </c>
    </row>
    <row r="8" spans="1:11" x14ac:dyDescent="0.2">
      <c r="A8" s="40" t="s">
        <v>50</v>
      </c>
      <c r="B8" t="s">
        <v>10</v>
      </c>
      <c r="C8" s="42"/>
      <c r="D8" s="41"/>
      <c r="E8" s="41"/>
      <c r="F8" s="41"/>
    </row>
    <row r="9" spans="1:11" x14ac:dyDescent="0.2">
      <c r="A9" s="40" t="s">
        <v>51</v>
      </c>
      <c r="B9" t="s">
        <v>10</v>
      </c>
      <c r="C9" s="54"/>
      <c r="D9" s="46"/>
      <c r="E9" s="46"/>
      <c r="F9" s="46"/>
      <c r="I9">
        <f>C12+C13+C41+C45+C48+C49</f>
        <v>19</v>
      </c>
      <c r="J9">
        <f t="shared" ref="J9:K9" si="1">D12+D13+D41+D45+D48+D49</f>
        <v>23</v>
      </c>
      <c r="K9">
        <f t="shared" si="1"/>
        <v>32</v>
      </c>
    </row>
    <row r="10" spans="1:11" x14ac:dyDescent="0.2">
      <c r="A10" s="40" t="s">
        <v>52</v>
      </c>
      <c r="B10" t="s">
        <v>10</v>
      </c>
      <c r="C10" s="54"/>
      <c r="D10" s="46"/>
      <c r="E10" s="46"/>
      <c r="F10" s="46"/>
    </row>
    <row r="11" spans="1:11" x14ac:dyDescent="0.2">
      <c r="A11" s="40" t="s">
        <v>73</v>
      </c>
      <c r="B11" t="s">
        <v>6</v>
      </c>
      <c r="C11" s="17">
        <v>4</v>
      </c>
      <c r="D11" s="1">
        <v>9</v>
      </c>
      <c r="E11" s="1">
        <v>1</v>
      </c>
      <c r="F11" s="1">
        <v>0</v>
      </c>
    </row>
    <row r="12" spans="1:11" x14ac:dyDescent="0.2">
      <c r="A12" s="40" t="s">
        <v>74</v>
      </c>
      <c r="B12" t="s">
        <v>10</v>
      </c>
      <c r="C12" s="17">
        <v>1</v>
      </c>
      <c r="D12" s="1">
        <v>0</v>
      </c>
      <c r="E12" s="1">
        <v>9</v>
      </c>
      <c r="F12" s="1">
        <v>0</v>
      </c>
    </row>
    <row r="13" spans="1:11" x14ac:dyDescent="0.2">
      <c r="A13" s="40" t="s">
        <v>92</v>
      </c>
      <c r="B13" t="s">
        <v>10</v>
      </c>
      <c r="C13" s="17">
        <v>6</v>
      </c>
      <c r="D13" s="1">
        <v>8</v>
      </c>
      <c r="E13" s="1">
        <v>13</v>
      </c>
      <c r="F13" s="1">
        <v>0</v>
      </c>
    </row>
    <row r="14" spans="1:11" x14ac:dyDescent="0.2">
      <c r="A14" s="40" t="s">
        <v>53</v>
      </c>
      <c r="B14" t="s">
        <v>3</v>
      </c>
      <c r="C14" s="45">
        <v>5</v>
      </c>
      <c r="D14" s="27">
        <v>4</v>
      </c>
      <c r="E14" s="27">
        <v>15</v>
      </c>
      <c r="F14" s="27">
        <v>0</v>
      </c>
      <c r="I14" s="20">
        <f>I9+TRUNC(J9/16)</f>
        <v>20</v>
      </c>
      <c r="J14" s="20">
        <f>J9-(TRUNC(J9/16)*16)+TRUNC(K9/16)</f>
        <v>9</v>
      </c>
      <c r="K14" s="20">
        <f>K9-(TRUNC(K9/16)*16)</f>
        <v>0</v>
      </c>
    </row>
    <row r="15" spans="1:11" x14ac:dyDescent="0.2">
      <c r="A15" s="40" t="s">
        <v>54</v>
      </c>
      <c r="B15" t="s">
        <v>3</v>
      </c>
      <c r="C15" s="17">
        <v>3</v>
      </c>
      <c r="D15" s="1">
        <v>4</v>
      </c>
      <c r="E15" s="1">
        <v>10</v>
      </c>
      <c r="F15" s="1">
        <v>0</v>
      </c>
    </row>
    <row r="16" spans="1:11" x14ac:dyDescent="0.2">
      <c r="A16" s="40" t="s">
        <v>39</v>
      </c>
      <c r="B16" t="s">
        <v>3</v>
      </c>
      <c r="C16" s="45">
        <v>6</v>
      </c>
      <c r="D16" s="27">
        <v>6</v>
      </c>
      <c r="E16" s="27">
        <v>8</v>
      </c>
      <c r="F16" s="27">
        <v>0</v>
      </c>
      <c r="G16" s="40"/>
      <c r="I16">
        <f>D14+D15+D16+D17+D18+D19</f>
        <v>35</v>
      </c>
      <c r="J16">
        <f t="shared" ref="J16:K16" si="2">E14+E15+E16+E17+E18+E19</f>
        <v>61</v>
      </c>
      <c r="K16">
        <f t="shared" si="2"/>
        <v>0</v>
      </c>
    </row>
    <row r="17" spans="1:11" x14ac:dyDescent="0.2">
      <c r="A17" s="40" t="s">
        <v>55</v>
      </c>
      <c r="B17" t="s">
        <v>3</v>
      </c>
      <c r="C17" s="17">
        <v>5</v>
      </c>
      <c r="D17" s="1">
        <v>9</v>
      </c>
      <c r="E17" s="1">
        <v>14</v>
      </c>
      <c r="F17" s="1">
        <v>0</v>
      </c>
      <c r="G17" s="1"/>
    </row>
    <row r="18" spans="1:11" x14ac:dyDescent="0.2">
      <c r="A18" s="40" t="s">
        <v>56</v>
      </c>
      <c r="B18" t="s">
        <v>3</v>
      </c>
      <c r="C18" s="17">
        <v>5</v>
      </c>
      <c r="D18" s="1">
        <v>6</v>
      </c>
      <c r="E18" s="1">
        <v>1</v>
      </c>
      <c r="F18" s="1">
        <v>0</v>
      </c>
    </row>
    <row r="19" spans="1:11" x14ac:dyDescent="0.2">
      <c r="A19" s="40" t="s">
        <v>57</v>
      </c>
      <c r="B19" t="s">
        <v>3</v>
      </c>
      <c r="C19" s="17">
        <v>5</v>
      </c>
      <c r="D19" s="1">
        <v>6</v>
      </c>
      <c r="E19" s="1">
        <v>13</v>
      </c>
      <c r="F19" s="1">
        <v>0</v>
      </c>
    </row>
    <row r="20" spans="1:11" x14ac:dyDescent="0.2">
      <c r="A20" s="40" t="s">
        <v>58</v>
      </c>
      <c r="B20" t="s">
        <v>43</v>
      </c>
      <c r="C20" s="17">
        <v>1</v>
      </c>
      <c r="D20" s="1">
        <v>0</v>
      </c>
      <c r="E20" s="1">
        <v>6</v>
      </c>
      <c r="F20" s="1">
        <v>0</v>
      </c>
    </row>
    <row r="21" spans="1:11" x14ac:dyDescent="0.2">
      <c r="A21" s="40" t="s">
        <v>78</v>
      </c>
      <c r="B21" t="s">
        <v>43</v>
      </c>
      <c r="C21" s="54"/>
      <c r="D21" s="46"/>
      <c r="E21" s="46"/>
      <c r="F21" s="46"/>
      <c r="I21" s="20">
        <f>I16+TRUNC(J16/16)</f>
        <v>38</v>
      </c>
      <c r="J21" s="20">
        <f>J16-(TRUNC(J16/16)*16)+TRUNC(K16/16)</f>
        <v>13</v>
      </c>
      <c r="K21" s="20">
        <f>K16-(TRUNC(K16/16)*16)</f>
        <v>0</v>
      </c>
    </row>
    <row r="22" spans="1:11" x14ac:dyDescent="0.2">
      <c r="A22" s="40" t="s">
        <v>60</v>
      </c>
      <c r="B22" t="s">
        <v>43</v>
      </c>
      <c r="C22" s="17">
        <v>3</v>
      </c>
      <c r="D22" s="1">
        <v>8</v>
      </c>
      <c r="E22" s="1">
        <v>1</v>
      </c>
      <c r="F22" s="1">
        <v>0</v>
      </c>
    </row>
    <row r="23" spans="1:11" x14ac:dyDescent="0.2">
      <c r="A23" s="40" t="s">
        <v>61</v>
      </c>
      <c r="B23" t="s">
        <v>43</v>
      </c>
      <c r="C23" s="17">
        <v>1</v>
      </c>
      <c r="D23" s="1">
        <v>0</v>
      </c>
      <c r="E23" s="1">
        <v>5</v>
      </c>
      <c r="F23" s="1">
        <v>0</v>
      </c>
      <c r="I23">
        <f>D44+D22+D23+D24+D25+D20</f>
        <v>22</v>
      </c>
      <c r="J23">
        <f t="shared" ref="J23:K23" si="3">E44+E22+E23+E24+E25+E20</f>
        <v>21</v>
      </c>
      <c r="K23">
        <f t="shared" si="3"/>
        <v>0</v>
      </c>
    </row>
    <row r="24" spans="1:11" x14ac:dyDescent="0.2">
      <c r="A24" s="40" t="s">
        <v>62</v>
      </c>
      <c r="B24" t="s">
        <v>43</v>
      </c>
      <c r="C24" s="17">
        <v>4</v>
      </c>
      <c r="D24" s="1">
        <v>4</v>
      </c>
      <c r="E24" s="1">
        <v>0</v>
      </c>
      <c r="F24" s="1">
        <v>0</v>
      </c>
    </row>
    <row r="25" spans="1:11" x14ac:dyDescent="0.2">
      <c r="A25" s="40" t="s">
        <v>63</v>
      </c>
      <c r="B25" t="s">
        <v>43</v>
      </c>
      <c r="C25" s="17">
        <v>2</v>
      </c>
      <c r="D25" s="1">
        <v>3</v>
      </c>
      <c r="E25" s="1">
        <v>9</v>
      </c>
      <c r="F25" s="1">
        <v>0</v>
      </c>
    </row>
    <row r="26" spans="1:11" x14ac:dyDescent="0.2">
      <c r="A26" s="40" t="s">
        <v>64</v>
      </c>
      <c r="B26" t="s">
        <v>41</v>
      </c>
      <c r="C26" s="45">
        <v>6</v>
      </c>
      <c r="D26" s="27">
        <v>10</v>
      </c>
      <c r="E26" s="27">
        <v>6</v>
      </c>
      <c r="F26" s="27">
        <v>0</v>
      </c>
    </row>
    <row r="27" spans="1:11" x14ac:dyDescent="0.2">
      <c r="A27" s="40" t="s">
        <v>65</v>
      </c>
      <c r="B27" t="s">
        <v>41</v>
      </c>
      <c r="C27" s="17">
        <v>4</v>
      </c>
      <c r="D27" s="1">
        <v>3</v>
      </c>
      <c r="E27" s="1">
        <v>10</v>
      </c>
      <c r="F27" s="1">
        <v>0</v>
      </c>
    </row>
    <row r="28" spans="1:11" x14ac:dyDescent="0.2">
      <c r="A28" s="40" t="s">
        <v>67</v>
      </c>
      <c r="B28" t="s">
        <v>41</v>
      </c>
      <c r="C28" s="17">
        <v>4</v>
      </c>
      <c r="D28" s="1">
        <v>6</v>
      </c>
      <c r="E28" s="1">
        <v>0</v>
      </c>
      <c r="F28" s="1">
        <v>0</v>
      </c>
      <c r="I28" s="20">
        <f>I23+TRUNC(J23/16)</f>
        <v>23</v>
      </c>
      <c r="J28" s="20">
        <f>J23-(TRUNC(J23/16)*16)+TRUNC(K23/16)</f>
        <v>5</v>
      </c>
      <c r="K28" s="20">
        <f>K23-(TRUNC(K23/16)*16)</f>
        <v>0</v>
      </c>
    </row>
    <row r="29" spans="1:11" x14ac:dyDescent="0.2">
      <c r="A29" s="40" t="s">
        <v>68</v>
      </c>
      <c r="B29" t="s">
        <v>41</v>
      </c>
      <c r="C29" s="45">
        <v>3</v>
      </c>
      <c r="D29" s="27">
        <v>4</v>
      </c>
      <c r="E29" s="27">
        <v>4</v>
      </c>
      <c r="F29" s="27">
        <v>0</v>
      </c>
    </row>
    <row r="30" spans="1:11" x14ac:dyDescent="0.2">
      <c r="A30" s="40" t="s">
        <v>70</v>
      </c>
      <c r="B30" t="s">
        <v>41</v>
      </c>
      <c r="C30" s="17">
        <v>3</v>
      </c>
      <c r="D30" s="1">
        <v>5</v>
      </c>
      <c r="E30" s="1">
        <v>10</v>
      </c>
      <c r="F30" s="1">
        <v>0</v>
      </c>
      <c r="I30">
        <f>D27+D28+D29+D30++D46+D26</f>
        <v>36</v>
      </c>
      <c r="J30">
        <f t="shared" ref="J30:K30" si="4">E27+E28+E29+E30++E46+E26</f>
        <v>42</v>
      </c>
      <c r="K30">
        <f t="shared" si="4"/>
        <v>0</v>
      </c>
    </row>
    <row r="31" spans="1:11" x14ac:dyDescent="0.2">
      <c r="A31" s="40" t="s">
        <v>72</v>
      </c>
      <c r="B31" t="s">
        <v>41</v>
      </c>
      <c r="C31" s="54"/>
      <c r="D31" s="46"/>
      <c r="E31" s="46"/>
      <c r="F31" s="46"/>
    </row>
    <row r="32" spans="1:11" x14ac:dyDescent="0.2">
      <c r="A32" s="40" t="s">
        <v>27</v>
      </c>
      <c r="B32" t="s">
        <v>42</v>
      </c>
      <c r="C32" s="17">
        <v>3</v>
      </c>
      <c r="D32" s="1">
        <v>1</v>
      </c>
      <c r="E32" s="1">
        <v>15</v>
      </c>
      <c r="F32" s="1">
        <v>0</v>
      </c>
    </row>
    <row r="33" spans="1:11" x14ac:dyDescent="0.2">
      <c r="A33" s="40" t="s">
        <v>66</v>
      </c>
      <c r="B33" t="s">
        <v>42</v>
      </c>
      <c r="C33" s="17">
        <v>2</v>
      </c>
      <c r="D33" s="1">
        <v>6</v>
      </c>
      <c r="E33" s="1">
        <v>13</v>
      </c>
      <c r="F33" s="1">
        <v>0</v>
      </c>
    </row>
    <row r="34" spans="1:11" x14ac:dyDescent="0.2">
      <c r="A34" s="40" t="s">
        <v>79</v>
      </c>
      <c r="B34" t="s">
        <v>42</v>
      </c>
      <c r="C34" s="45">
        <v>2</v>
      </c>
      <c r="D34" s="27">
        <v>1</v>
      </c>
      <c r="E34" s="27">
        <v>14</v>
      </c>
      <c r="F34" s="27">
        <v>0</v>
      </c>
      <c r="G34" s="40"/>
    </row>
    <row r="35" spans="1:11" x14ac:dyDescent="0.2">
      <c r="A35" s="40" t="s">
        <v>69</v>
      </c>
      <c r="B35" t="s">
        <v>42</v>
      </c>
      <c r="C35" s="42"/>
      <c r="D35" s="41"/>
      <c r="E35" s="41"/>
      <c r="F35" s="41"/>
      <c r="I35" s="20">
        <f>I30+TRUNC(J30/16)</f>
        <v>38</v>
      </c>
      <c r="J35" s="20">
        <f>J30-(TRUNC(J30/16)*16)+TRUNC(K30/16)</f>
        <v>10</v>
      </c>
      <c r="K35" s="20">
        <f>K30-(TRUNC(K30/16)*16)</f>
        <v>0</v>
      </c>
    </row>
    <row r="36" spans="1:11" x14ac:dyDescent="0.2">
      <c r="A36" s="40" t="s">
        <v>71</v>
      </c>
      <c r="B36" t="s">
        <v>42</v>
      </c>
      <c r="C36" s="54"/>
      <c r="D36" s="46"/>
      <c r="E36" s="46"/>
      <c r="F36" s="46"/>
    </row>
    <row r="37" spans="1:11" x14ac:dyDescent="0.2">
      <c r="A37" s="40" t="s">
        <v>38</v>
      </c>
      <c r="B37" t="s">
        <v>42</v>
      </c>
      <c r="C37" s="17">
        <v>1</v>
      </c>
      <c r="D37" s="1">
        <v>1</v>
      </c>
      <c r="E37" s="1">
        <v>7</v>
      </c>
      <c r="F37" s="1">
        <v>0</v>
      </c>
      <c r="I37">
        <f>D32+D33+D34+D40+D47+D37</f>
        <v>13</v>
      </c>
      <c r="J37">
        <f t="shared" ref="J37:K37" si="5">E32+E33+E34+E40+E47+E37</f>
        <v>66</v>
      </c>
      <c r="K37">
        <f t="shared" si="5"/>
        <v>0</v>
      </c>
    </row>
    <row r="38" spans="1:11" x14ac:dyDescent="0.2">
      <c r="A38" s="40" t="s">
        <v>76</v>
      </c>
      <c r="B38" t="s">
        <v>42</v>
      </c>
      <c r="C38" s="54"/>
      <c r="D38" s="46"/>
      <c r="E38" s="46"/>
      <c r="F38" s="46"/>
    </row>
    <row r="39" spans="1:11" x14ac:dyDescent="0.2">
      <c r="A39" s="40" t="s">
        <v>77</v>
      </c>
      <c r="B39" t="s">
        <v>10</v>
      </c>
      <c r="C39" s="54"/>
      <c r="D39" s="46"/>
      <c r="E39" s="46"/>
      <c r="F39" s="46"/>
    </row>
    <row r="40" spans="1:11" x14ac:dyDescent="0.2">
      <c r="A40" s="40" t="s">
        <v>88</v>
      </c>
      <c r="B40" t="s">
        <v>35</v>
      </c>
      <c r="C40" s="17">
        <v>2</v>
      </c>
      <c r="D40" s="1">
        <v>3</v>
      </c>
      <c r="E40" s="1">
        <v>9</v>
      </c>
      <c r="F40" s="1">
        <v>0</v>
      </c>
    </row>
    <row r="41" spans="1:11" x14ac:dyDescent="0.2">
      <c r="A41" s="40" t="s">
        <v>89</v>
      </c>
      <c r="B41" t="s">
        <v>10</v>
      </c>
      <c r="C41" s="17">
        <v>5</v>
      </c>
      <c r="D41" s="1">
        <v>6</v>
      </c>
      <c r="E41" s="1">
        <v>2</v>
      </c>
      <c r="F41" s="1">
        <v>0</v>
      </c>
    </row>
    <row r="42" spans="1:11" x14ac:dyDescent="0.2">
      <c r="A42" s="40" t="s">
        <v>80</v>
      </c>
      <c r="B42" t="s">
        <v>10</v>
      </c>
      <c r="C42" s="54"/>
      <c r="D42" s="46"/>
      <c r="E42" s="46"/>
      <c r="F42" s="46"/>
      <c r="I42" s="20">
        <f>I37+TRUNC(J37/16)</f>
        <v>17</v>
      </c>
      <c r="J42" s="20">
        <f>J37-(TRUNC(J37/16)*16)+TRUNC(K37/16)</f>
        <v>2</v>
      </c>
      <c r="K42" s="20">
        <f>K37-(TRUNC(K37/16)*16)</f>
        <v>0</v>
      </c>
    </row>
    <row r="43" spans="1:11" x14ac:dyDescent="0.2">
      <c r="A43" s="40" t="s">
        <v>81</v>
      </c>
      <c r="B43" t="s">
        <v>43</v>
      </c>
      <c r="C43" s="54"/>
      <c r="D43" s="46"/>
      <c r="E43" s="46"/>
      <c r="F43" s="46"/>
    </row>
    <row r="44" spans="1:11" x14ac:dyDescent="0.2">
      <c r="A44" s="48" t="s">
        <v>90</v>
      </c>
      <c r="B44" t="s">
        <v>43</v>
      </c>
      <c r="C44" s="17">
        <v>6</v>
      </c>
      <c r="D44" s="1">
        <v>7</v>
      </c>
      <c r="E44" s="1">
        <v>0</v>
      </c>
      <c r="F44" s="1">
        <v>0</v>
      </c>
    </row>
    <row r="45" spans="1:11" x14ac:dyDescent="0.2">
      <c r="A45" s="48" t="s">
        <v>91</v>
      </c>
      <c r="B45" t="s">
        <v>10</v>
      </c>
      <c r="C45" s="44">
        <v>4</v>
      </c>
      <c r="D45" s="1">
        <v>4</v>
      </c>
      <c r="E45" s="1">
        <v>7</v>
      </c>
      <c r="F45" s="1">
        <v>0</v>
      </c>
    </row>
    <row r="46" spans="1:11" x14ac:dyDescent="0.2">
      <c r="A46" s="48" t="s">
        <v>93</v>
      </c>
      <c r="B46" t="s">
        <v>41</v>
      </c>
      <c r="C46" s="44">
        <v>6</v>
      </c>
      <c r="D46" s="1">
        <v>8</v>
      </c>
      <c r="E46" s="1">
        <v>12</v>
      </c>
      <c r="F46" s="1">
        <v>0</v>
      </c>
    </row>
    <row r="47" spans="1:11" x14ac:dyDescent="0.2">
      <c r="A47" s="48" t="s">
        <v>94</v>
      </c>
      <c r="B47" t="s">
        <v>42</v>
      </c>
      <c r="C47" s="44">
        <v>2</v>
      </c>
      <c r="D47" s="1">
        <v>1</v>
      </c>
      <c r="E47" s="1">
        <v>8</v>
      </c>
      <c r="F47" s="1">
        <v>0</v>
      </c>
    </row>
    <row r="48" spans="1:11" x14ac:dyDescent="0.2">
      <c r="A48" s="48" t="s">
        <v>96</v>
      </c>
      <c r="B48" t="s">
        <v>10</v>
      </c>
      <c r="C48" s="44">
        <v>1</v>
      </c>
      <c r="D48" s="1">
        <v>2</v>
      </c>
      <c r="E48" s="1">
        <v>0</v>
      </c>
      <c r="F48" s="1">
        <v>0</v>
      </c>
    </row>
    <row r="49" spans="1:6" x14ac:dyDescent="0.2">
      <c r="A49" s="48" t="s">
        <v>95</v>
      </c>
      <c r="B49" t="s">
        <v>10</v>
      </c>
      <c r="C49" s="44">
        <v>2</v>
      </c>
      <c r="D49" s="1">
        <v>3</v>
      </c>
      <c r="E49" s="1">
        <v>1</v>
      </c>
      <c r="F49" s="1">
        <v>0</v>
      </c>
    </row>
    <row r="50" spans="1:6" x14ac:dyDescent="0.2">
      <c r="C50"/>
    </row>
    <row r="51" spans="1:6" x14ac:dyDescent="0.2">
      <c r="C51"/>
    </row>
    <row r="52" spans="1:6" x14ac:dyDescent="0.2">
      <c r="C52"/>
    </row>
    <row r="53" spans="1:6" x14ac:dyDescent="0.2">
      <c r="C53"/>
    </row>
    <row r="54" spans="1:6" x14ac:dyDescent="0.2">
      <c r="C54"/>
    </row>
    <row r="55" spans="1:6" x14ac:dyDescent="0.2">
      <c r="C55"/>
    </row>
    <row r="56" spans="1:6" x14ac:dyDescent="0.2">
      <c r="C56"/>
    </row>
    <row r="57" spans="1:6" x14ac:dyDescent="0.2">
      <c r="C57"/>
    </row>
    <row r="58" spans="1:6" x14ac:dyDescent="0.2">
      <c r="C58"/>
    </row>
    <row r="59" spans="1:6" x14ac:dyDescent="0.2">
      <c r="C59"/>
    </row>
    <row r="60" spans="1:6" x14ac:dyDescent="0.2">
      <c r="C60"/>
    </row>
    <row r="61" spans="1:6" x14ac:dyDescent="0.2">
      <c r="C61"/>
    </row>
    <row r="62" spans="1:6" x14ac:dyDescent="0.2">
      <c r="C62"/>
    </row>
    <row r="63" spans="1:6" x14ac:dyDescent="0.2">
      <c r="C63"/>
    </row>
    <row r="64" spans="1:6" x14ac:dyDescent="0.2">
      <c r="C64"/>
    </row>
    <row r="65" spans="3:3" x14ac:dyDescent="0.2">
      <c r="C65"/>
    </row>
    <row r="66" spans="3:3" x14ac:dyDescent="0.2">
      <c r="C66"/>
    </row>
    <row r="67" spans="3:3" x14ac:dyDescent="0.2">
      <c r="C67"/>
    </row>
    <row r="68" spans="3:3" x14ac:dyDescent="0.2">
      <c r="C68"/>
    </row>
    <row r="69" spans="3:3" x14ac:dyDescent="0.2">
      <c r="C69"/>
    </row>
    <row r="70" spans="3:3" x14ac:dyDescent="0.2">
      <c r="C70"/>
    </row>
    <row r="71" spans="3:3" x14ac:dyDescent="0.2">
      <c r="C71"/>
    </row>
    <row r="72" spans="3:3" x14ac:dyDescent="0.2">
      <c r="C72"/>
    </row>
    <row r="73" spans="3:3" x14ac:dyDescent="0.2">
      <c r="C73"/>
    </row>
    <row r="74" spans="3:3" x14ac:dyDescent="0.2">
      <c r="C74"/>
    </row>
    <row r="75" spans="3:3" x14ac:dyDescent="0.2">
      <c r="C75"/>
    </row>
    <row r="76" spans="3:3" x14ac:dyDescent="0.2">
      <c r="C76"/>
    </row>
    <row r="77" spans="3:3" x14ac:dyDescent="0.2">
      <c r="C77"/>
    </row>
    <row r="78" spans="3:3" x14ac:dyDescent="0.2">
      <c r="C78"/>
    </row>
    <row r="79" spans="3:3" x14ac:dyDescent="0.2">
      <c r="C79"/>
    </row>
    <row r="80" spans="3:3" x14ac:dyDescent="0.2">
      <c r="C80"/>
    </row>
    <row r="81" spans="3:3" x14ac:dyDescent="0.2">
      <c r="C81"/>
    </row>
    <row r="82" spans="3:3" x14ac:dyDescent="0.2">
      <c r="C82"/>
    </row>
    <row r="83" spans="3:3" x14ac:dyDescent="0.2">
      <c r="C83"/>
    </row>
    <row r="84" spans="3:3" x14ac:dyDescent="0.2">
      <c r="C84"/>
    </row>
    <row r="85" spans="3:3" x14ac:dyDescent="0.2">
      <c r="C85"/>
    </row>
    <row r="86" spans="3:3" x14ac:dyDescent="0.2">
      <c r="C86"/>
    </row>
    <row r="87" spans="3:3" x14ac:dyDescent="0.2">
      <c r="C87"/>
    </row>
    <row r="88" spans="3:3" x14ac:dyDescent="0.2">
      <c r="C88"/>
    </row>
    <row r="89" spans="3:3" x14ac:dyDescent="0.2">
      <c r="C89"/>
    </row>
    <row r="90" spans="3:3" x14ac:dyDescent="0.2">
      <c r="C90"/>
    </row>
    <row r="91" spans="3:3" x14ac:dyDescent="0.2">
      <c r="C91"/>
    </row>
    <row r="92" spans="3:3" x14ac:dyDescent="0.2">
      <c r="C92"/>
    </row>
    <row r="93" spans="3:3" x14ac:dyDescent="0.2">
      <c r="C93"/>
    </row>
    <row r="94" spans="3:3" x14ac:dyDescent="0.2">
      <c r="C94"/>
    </row>
  </sheetData>
  <phoneticPr fontId="2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workbookViewId="0">
      <selection activeCell="A3" sqref="A3"/>
    </sheetView>
  </sheetViews>
  <sheetFormatPr defaultRowHeight="12.75" x14ac:dyDescent="0.2"/>
  <cols>
    <col min="1" max="1" width="18.7109375" customWidth="1"/>
    <col min="2" max="2" width="16" customWidth="1"/>
    <col min="3" max="3" width="9.140625" style="1"/>
    <col min="4" max="6" width="8.5703125" style="1" customWidth="1"/>
  </cols>
  <sheetData>
    <row r="1" spans="1:11" x14ac:dyDescent="0.2">
      <c r="A1" t="s">
        <v>0</v>
      </c>
      <c r="B1" t="s">
        <v>4</v>
      </c>
      <c r="C1" s="1" t="s">
        <v>5</v>
      </c>
      <c r="D1" s="1" t="s">
        <v>7</v>
      </c>
      <c r="E1" s="1" t="s">
        <v>8</v>
      </c>
      <c r="F1" s="1" t="s">
        <v>9</v>
      </c>
    </row>
    <row r="2" spans="1:11" x14ac:dyDescent="0.2">
      <c r="A2" s="40" t="s">
        <v>44</v>
      </c>
      <c r="B2" t="s">
        <v>6</v>
      </c>
      <c r="C2" s="45">
        <v>5</v>
      </c>
      <c r="D2" s="55">
        <v>6</v>
      </c>
      <c r="E2" s="27">
        <v>9</v>
      </c>
      <c r="F2" s="27">
        <v>0</v>
      </c>
      <c r="I2">
        <f>D11+D3+D4+D2+D7+D5</f>
        <v>15</v>
      </c>
      <c r="J2">
        <f>E11+E3+E4+E2+E7+E5</f>
        <v>41</v>
      </c>
      <c r="K2">
        <f>F11+F3+F4+F2+F7+F5</f>
        <v>0</v>
      </c>
    </row>
    <row r="3" spans="1:11" x14ac:dyDescent="0.2">
      <c r="A3" s="40" t="s">
        <v>45</v>
      </c>
      <c r="B3" t="s">
        <v>6</v>
      </c>
      <c r="C3" s="17">
        <v>4</v>
      </c>
      <c r="D3" s="1">
        <v>1</v>
      </c>
      <c r="E3" s="1">
        <v>2</v>
      </c>
      <c r="F3" s="1">
        <v>0</v>
      </c>
    </row>
    <row r="4" spans="1:11" x14ac:dyDescent="0.2">
      <c r="A4" s="40" t="s">
        <v>46</v>
      </c>
      <c r="B4" t="s">
        <v>6</v>
      </c>
      <c r="C4" s="17">
        <v>4</v>
      </c>
      <c r="D4" s="1">
        <v>2</v>
      </c>
      <c r="E4" s="1">
        <v>7</v>
      </c>
      <c r="F4" s="1">
        <v>0</v>
      </c>
    </row>
    <row r="5" spans="1:11" x14ac:dyDescent="0.2">
      <c r="A5" s="40" t="s">
        <v>47</v>
      </c>
      <c r="B5" t="s">
        <v>6</v>
      </c>
      <c r="C5" s="17">
        <v>3</v>
      </c>
      <c r="D5" s="1">
        <v>1</v>
      </c>
      <c r="E5" s="1">
        <v>11</v>
      </c>
      <c r="F5" s="1">
        <v>0</v>
      </c>
    </row>
    <row r="6" spans="1:11" x14ac:dyDescent="0.2">
      <c r="A6" s="40" t="s">
        <v>48</v>
      </c>
      <c r="B6" t="s">
        <v>10</v>
      </c>
      <c r="C6" s="42"/>
      <c r="D6" s="41"/>
      <c r="E6" s="41"/>
      <c r="F6" s="41"/>
    </row>
    <row r="7" spans="1:11" x14ac:dyDescent="0.2">
      <c r="A7" s="40" t="s">
        <v>49</v>
      </c>
      <c r="B7" t="s">
        <v>6</v>
      </c>
      <c r="C7" s="17">
        <v>6</v>
      </c>
      <c r="D7" s="1">
        <v>4</v>
      </c>
      <c r="E7" s="1">
        <v>8</v>
      </c>
      <c r="F7" s="1">
        <v>0</v>
      </c>
      <c r="I7" s="20">
        <f>I2+TRUNC(J2/16)</f>
        <v>17</v>
      </c>
      <c r="J7" s="20">
        <f>J2-(TRUNC(J2/16)*16)+TRUNC(K2/16)</f>
        <v>9</v>
      </c>
      <c r="K7" s="20">
        <f>K2-(TRUNC(K2/16)*16)</f>
        <v>0</v>
      </c>
    </row>
    <row r="8" spans="1:11" x14ac:dyDescent="0.2">
      <c r="A8" s="40" t="s">
        <v>50</v>
      </c>
      <c r="B8" t="s">
        <v>10</v>
      </c>
      <c r="C8" s="42"/>
      <c r="D8" s="41"/>
      <c r="E8" s="41"/>
      <c r="F8" s="41"/>
    </row>
    <row r="9" spans="1:11" x14ac:dyDescent="0.2">
      <c r="A9" s="40" t="s">
        <v>51</v>
      </c>
      <c r="B9" t="s">
        <v>10</v>
      </c>
      <c r="C9" s="42"/>
      <c r="D9" s="41"/>
      <c r="E9" s="41"/>
      <c r="F9" s="41"/>
      <c r="I9">
        <f>D12+D10+D42+D48+D45+D13</f>
        <v>5</v>
      </c>
      <c r="J9">
        <f t="shared" ref="J9:K9" si="0">E12+E10+E42+E48+E45+E13</f>
        <v>28</v>
      </c>
      <c r="K9">
        <f t="shared" si="0"/>
        <v>16</v>
      </c>
    </row>
    <row r="10" spans="1:11" x14ac:dyDescent="0.2">
      <c r="A10" s="40" t="s">
        <v>52</v>
      </c>
      <c r="B10" t="s">
        <v>10</v>
      </c>
      <c r="C10" s="42"/>
      <c r="D10" s="41"/>
      <c r="E10" s="41"/>
      <c r="F10" s="41"/>
    </row>
    <row r="11" spans="1:11" x14ac:dyDescent="0.2">
      <c r="A11" s="40" t="s">
        <v>73</v>
      </c>
      <c r="B11" t="s">
        <v>6</v>
      </c>
      <c r="C11" s="17">
        <v>5</v>
      </c>
      <c r="D11" s="1">
        <v>1</v>
      </c>
      <c r="E11" s="1">
        <v>4</v>
      </c>
      <c r="F11" s="1">
        <v>0</v>
      </c>
    </row>
    <row r="12" spans="1:11" x14ac:dyDescent="0.2">
      <c r="A12" s="40" t="s">
        <v>74</v>
      </c>
      <c r="B12" t="s">
        <v>10</v>
      </c>
      <c r="C12" s="17">
        <v>4</v>
      </c>
      <c r="D12" s="1">
        <v>2</v>
      </c>
      <c r="E12" s="1">
        <v>1</v>
      </c>
      <c r="F12" s="1">
        <v>0</v>
      </c>
    </row>
    <row r="13" spans="1:11" x14ac:dyDescent="0.2">
      <c r="A13" s="40" t="s">
        <v>92</v>
      </c>
      <c r="B13" t="s">
        <v>10</v>
      </c>
      <c r="C13" s="17">
        <v>2</v>
      </c>
      <c r="D13" s="1">
        <v>0</v>
      </c>
      <c r="E13" s="1">
        <v>10</v>
      </c>
      <c r="F13" s="1">
        <v>8</v>
      </c>
    </row>
    <row r="14" spans="1:11" x14ac:dyDescent="0.2">
      <c r="A14" s="40" t="s">
        <v>53</v>
      </c>
      <c r="B14" t="s">
        <v>3</v>
      </c>
      <c r="C14" s="45">
        <v>3</v>
      </c>
      <c r="D14" s="27">
        <v>0</v>
      </c>
      <c r="E14" s="27">
        <v>8</v>
      </c>
      <c r="F14" s="27">
        <v>8</v>
      </c>
      <c r="I14" s="20">
        <f>I9+TRUNC(J9/16)</f>
        <v>6</v>
      </c>
      <c r="J14" s="20">
        <f>J9-(TRUNC(J9/16)*16)+TRUNC(K9/16)</f>
        <v>13</v>
      </c>
      <c r="K14" s="20">
        <f>K9-(TRUNC(K9/16)*16)</f>
        <v>0</v>
      </c>
    </row>
    <row r="15" spans="1:11" x14ac:dyDescent="0.2">
      <c r="A15" s="40" t="s">
        <v>54</v>
      </c>
      <c r="B15" t="s">
        <v>3</v>
      </c>
      <c r="C15" s="17">
        <v>6</v>
      </c>
      <c r="D15" s="1">
        <v>8</v>
      </c>
      <c r="E15" s="1">
        <v>8</v>
      </c>
      <c r="F15" s="1">
        <v>0</v>
      </c>
    </row>
    <row r="16" spans="1:11" x14ac:dyDescent="0.2">
      <c r="A16" s="40" t="s">
        <v>39</v>
      </c>
      <c r="B16" t="s">
        <v>3</v>
      </c>
      <c r="C16" s="17">
        <v>3</v>
      </c>
      <c r="D16" s="1">
        <v>2</v>
      </c>
      <c r="E16" s="1">
        <v>12</v>
      </c>
      <c r="F16" s="1">
        <v>0</v>
      </c>
      <c r="I16">
        <f>D14+D15+D16+D17+D18+D19</f>
        <v>13</v>
      </c>
      <c r="J16">
        <f t="shared" ref="J16:K16" si="1">E14+E15+E16+E17+E18+E19</f>
        <v>48</v>
      </c>
      <c r="K16">
        <f t="shared" si="1"/>
        <v>16</v>
      </c>
    </row>
    <row r="17" spans="1:11" x14ac:dyDescent="0.2">
      <c r="A17" s="40" t="s">
        <v>55</v>
      </c>
      <c r="B17" t="s">
        <v>3</v>
      </c>
      <c r="C17" s="17">
        <v>3</v>
      </c>
      <c r="D17" s="1">
        <v>0</v>
      </c>
      <c r="E17" s="1">
        <v>5</v>
      </c>
      <c r="F17" s="1">
        <v>0</v>
      </c>
      <c r="G17" s="1"/>
    </row>
    <row r="18" spans="1:11" x14ac:dyDescent="0.2">
      <c r="A18" s="40" t="s">
        <v>56</v>
      </c>
      <c r="B18" t="s">
        <v>3</v>
      </c>
      <c r="C18" s="17">
        <v>3</v>
      </c>
      <c r="D18" s="1">
        <v>2</v>
      </c>
      <c r="E18" s="1">
        <v>13</v>
      </c>
      <c r="F18" s="1">
        <v>0</v>
      </c>
    </row>
    <row r="19" spans="1:11" x14ac:dyDescent="0.2">
      <c r="A19" s="40" t="s">
        <v>57</v>
      </c>
      <c r="B19" t="s">
        <v>3</v>
      </c>
      <c r="C19" s="17">
        <v>2</v>
      </c>
      <c r="D19" s="1">
        <v>1</v>
      </c>
      <c r="E19" s="1">
        <v>2</v>
      </c>
      <c r="F19" s="1">
        <v>8</v>
      </c>
    </row>
    <row r="20" spans="1:11" x14ac:dyDescent="0.2">
      <c r="A20" s="40" t="s">
        <v>58</v>
      </c>
      <c r="B20" t="s">
        <v>43</v>
      </c>
      <c r="C20" s="42"/>
      <c r="D20" s="41"/>
      <c r="E20" s="41"/>
      <c r="F20" s="41"/>
    </row>
    <row r="21" spans="1:11" x14ac:dyDescent="0.2">
      <c r="A21" s="40" t="s">
        <v>78</v>
      </c>
      <c r="B21" t="s">
        <v>43</v>
      </c>
      <c r="C21" s="17">
        <v>6</v>
      </c>
      <c r="D21" s="1">
        <v>2</v>
      </c>
      <c r="E21" s="1">
        <v>6</v>
      </c>
      <c r="F21" s="1">
        <v>8</v>
      </c>
      <c r="I21" s="20">
        <f>I16+TRUNC(J16/16)</f>
        <v>16</v>
      </c>
      <c r="J21" s="20">
        <f>J16-(TRUNC(J16/16)*16)+TRUNC(K16/16)</f>
        <v>1</v>
      </c>
      <c r="K21" s="20">
        <f>K16-(TRUNC(K16/16)*16)</f>
        <v>0</v>
      </c>
    </row>
    <row r="22" spans="1:11" x14ac:dyDescent="0.2">
      <c r="A22" s="40" t="s">
        <v>60</v>
      </c>
      <c r="B22" t="s">
        <v>43</v>
      </c>
      <c r="C22" s="45">
        <v>3</v>
      </c>
      <c r="D22" s="27">
        <v>1</v>
      </c>
      <c r="E22" s="27">
        <v>15</v>
      </c>
      <c r="F22" s="27">
        <v>8</v>
      </c>
    </row>
    <row r="23" spans="1:11" x14ac:dyDescent="0.2">
      <c r="A23" s="40" t="s">
        <v>61</v>
      </c>
      <c r="B23" t="s">
        <v>43</v>
      </c>
      <c r="C23" s="42"/>
      <c r="D23" s="41"/>
      <c r="E23" s="41"/>
      <c r="F23" s="41"/>
      <c r="I23">
        <f>D21+D22+D43+D24+D25+D44</f>
        <v>12</v>
      </c>
      <c r="J23">
        <f t="shared" ref="J23:K23" si="2">E21+E22+E43+E24+E25+E44</f>
        <v>51</v>
      </c>
      <c r="K23">
        <f t="shared" si="2"/>
        <v>16</v>
      </c>
    </row>
    <row r="24" spans="1:11" x14ac:dyDescent="0.2">
      <c r="A24" s="40" t="s">
        <v>62</v>
      </c>
      <c r="B24" t="s">
        <v>43</v>
      </c>
      <c r="C24" s="17">
        <v>4</v>
      </c>
      <c r="D24" s="1">
        <v>5</v>
      </c>
      <c r="E24" s="1">
        <v>1</v>
      </c>
      <c r="F24" s="1">
        <v>0</v>
      </c>
    </row>
    <row r="25" spans="1:11" x14ac:dyDescent="0.2">
      <c r="A25" s="40" t="s">
        <v>63</v>
      </c>
      <c r="B25" t="s">
        <v>43</v>
      </c>
      <c r="C25" s="17">
        <v>1</v>
      </c>
      <c r="D25" s="1">
        <v>0</v>
      </c>
      <c r="E25" s="1">
        <v>4</v>
      </c>
      <c r="F25" s="1">
        <v>0</v>
      </c>
    </row>
    <row r="26" spans="1:11" x14ac:dyDescent="0.2">
      <c r="A26" s="40" t="s">
        <v>64</v>
      </c>
      <c r="B26" t="s">
        <v>41</v>
      </c>
      <c r="C26" s="17">
        <v>2</v>
      </c>
      <c r="D26" s="1">
        <v>1</v>
      </c>
      <c r="E26" s="1">
        <v>9</v>
      </c>
      <c r="F26" s="1">
        <v>8</v>
      </c>
    </row>
    <row r="27" spans="1:11" x14ac:dyDescent="0.2">
      <c r="A27" s="40" t="s">
        <v>65</v>
      </c>
      <c r="B27" t="s">
        <v>41</v>
      </c>
      <c r="C27" s="17">
        <v>1</v>
      </c>
      <c r="D27" s="1">
        <v>0</v>
      </c>
      <c r="E27" s="1">
        <v>2</v>
      </c>
      <c r="F27" s="1">
        <v>0</v>
      </c>
    </row>
    <row r="28" spans="1:11" x14ac:dyDescent="0.2">
      <c r="A28" s="40" t="s">
        <v>67</v>
      </c>
      <c r="B28" t="s">
        <v>41</v>
      </c>
      <c r="C28" s="17">
        <v>5</v>
      </c>
      <c r="D28" s="1">
        <v>3</v>
      </c>
      <c r="E28" s="1">
        <v>6</v>
      </c>
      <c r="F28" s="1">
        <v>0</v>
      </c>
      <c r="I28" s="20">
        <f>I23+TRUNC(J23/16)</f>
        <v>15</v>
      </c>
      <c r="J28" s="20">
        <f>J23-(TRUNC(J23/16)*16)+TRUNC(K23/16)</f>
        <v>4</v>
      </c>
      <c r="K28" s="20">
        <f>K23-(TRUNC(K23/16)*16)</f>
        <v>0</v>
      </c>
    </row>
    <row r="29" spans="1:11" x14ac:dyDescent="0.2">
      <c r="A29" s="40" t="s">
        <v>68</v>
      </c>
      <c r="B29" t="s">
        <v>41</v>
      </c>
      <c r="C29" s="17">
        <v>6</v>
      </c>
      <c r="D29" s="1">
        <v>3</v>
      </c>
      <c r="E29" s="1">
        <v>15</v>
      </c>
      <c r="F29" s="1">
        <v>8</v>
      </c>
    </row>
    <row r="30" spans="1:11" x14ac:dyDescent="0.2">
      <c r="A30" s="40" t="s">
        <v>70</v>
      </c>
      <c r="B30" t="s">
        <v>41</v>
      </c>
      <c r="C30" s="17">
        <v>6</v>
      </c>
      <c r="D30" s="1">
        <v>7</v>
      </c>
      <c r="E30" s="1">
        <v>0</v>
      </c>
      <c r="F30" s="27">
        <v>0</v>
      </c>
      <c r="I30">
        <f>D27+D28+D29+D30+D26+D46</f>
        <v>14</v>
      </c>
      <c r="J30">
        <f t="shared" ref="J30:K30" si="3">E27+E28+E29+E30+E26+E46</f>
        <v>40</v>
      </c>
      <c r="K30">
        <f t="shared" si="3"/>
        <v>24</v>
      </c>
    </row>
    <row r="31" spans="1:11" x14ac:dyDescent="0.2">
      <c r="A31" s="40" t="s">
        <v>72</v>
      </c>
      <c r="B31" t="s">
        <v>41</v>
      </c>
      <c r="C31" s="42"/>
      <c r="D31" s="42"/>
      <c r="E31" s="42"/>
      <c r="F31" s="42"/>
    </row>
    <row r="32" spans="1:11" x14ac:dyDescent="0.2">
      <c r="A32" s="40" t="s">
        <v>27</v>
      </c>
      <c r="B32" t="s">
        <v>42</v>
      </c>
      <c r="C32" s="42"/>
      <c r="D32" s="42"/>
      <c r="E32" s="42"/>
      <c r="F32" s="42"/>
    </row>
    <row r="33" spans="1:11" x14ac:dyDescent="0.2">
      <c r="A33" s="40" t="s">
        <v>66</v>
      </c>
      <c r="B33" t="s">
        <v>42</v>
      </c>
      <c r="C33" s="17">
        <v>2</v>
      </c>
      <c r="D33" s="1">
        <v>0</v>
      </c>
      <c r="E33" s="1">
        <v>8</v>
      </c>
      <c r="F33" s="1">
        <v>0</v>
      </c>
    </row>
    <row r="34" spans="1:11" x14ac:dyDescent="0.2">
      <c r="A34" s="40" t="s">
        <v>79</v>
      </c>
      <c r="B34" t="s">
        <v>42</v>
      </c>
      <c r="C34" s="45">
        <v>1</v>
      </c>
      <c r="D34" s="27">
        <v>0</v>
      </c>
      <c r="E34" s="27">
        <v>4</v>
      </c>
      <c r="F34" s="27">
        <v>0</v>
      </c>
    </row>
    <row r="35" spans="1:11" x14ac:dyDescent="0.2">
      <c r="A35" s="40" t="s">
        <v>69</v>
      </c>
      <c r="B35" t="s">
        <v>42</v>
      </c>
      <c r="C35" s="42"/>
      <c r="D35" s="41"/>
      <c r="E35" s="41"/>
      <c r="F35" s="41"/>
      <c r="I35" s="20">
        <f>I30+TRUNC(J30/16)</f>
        <v>16</v>
      </c>
      <c r="J35" s="20">
        <f>J30-(TRUNC(J30/16)*16)+TRUNC(K30/16)</f>
        <v>9</v>
      </c>
      <c r="K35" s="20">
        <f>K30-(TRUNC(K30/16)*16)</f>
        <v>8</v>
      </c>
    </row>
    <row r="36" spans="1:11" x14ac:dyDescent="0.2">
      <c r="A36" s="40" t="s">
        <v>71</v>
      </c>
      <c r="B36" t="s">
        <v>42</v>
      </c>
      <c r="C36" s="42"/>
      <c r="D36" s="41"/>
      <c r="E36" s="41"/>
      <c r="F36" s="41"/>
    </row>
    <row r="37" spans="1:11" x14ac:dyDescent="0.2">
      <c r="A37" s="40" t="s">
        <v>38</v>
      </c>
      <c r="B37" t="s">
        <v>42</v>
      </c>
      <c r="C37" s="45">
        <v>1</v>
      </c>
      <c r="D37" s="27">
        <v>1</v>
      </c>
      <c r="E37" s="27">
        <v>3</v>
      </c>
      <c r="F37" s="27">
        <v>0</v>
      </c>
      <c r="I37">
        <f>D37+D33++D47+D34+D40</f>
        <v>2</v>
      </c>
      <c r="J37">
        <f t="shared" ref="J37:K37" si="4">E37+E33++E47+E34+E40</f>
        <v>21</v>
      </c>
      <c r="K37">
        <f t="shared" si="4"/>
        <v>0</v>
      </c>
    </row>
    <row r="38" spans="1:11" x14ac:dyDescent="0.2">
      <c r="A38" s="40" t="s">
        <v>76</v>
      </c>
      <c r="B38" t="s">
        <v>42</v>
      </c>
      <c r="C38" s="42"/>
      <c r="D38" s="41"/>
      <c r="E38" s="41"/>
      <c r="F38" s="41"/>
    </row>
    <row r="39" spans="1:11" x14ac:dyDescent="0.2">
      <c r="A39" s="40" t="s">
        <v>77</v>
      </c>
      <c r="B39" t="s">
        <v>10</v>
      </c>
      <c r="C39" s="45">
        <v>5</v>
      </c>
      <c r="D39" s="27">
        <v>3</v>
      </c>
      <c r="E39" s="27">
        <v>1</v>
      </c>
      <c r="F39" s="27">
        <v>0</v>
      </c>
    </row>
    <row r="40" spans="1:11" x14ac:dyDescent="0.2">
      <c r="A40" s="40" t="s">
        <v>88</v>
      </c>
      <c r="B40" t="s">
        <v>35</v>
      </c>
      <c r="C40" s="17">
        <v>5</v>
      </c>
      <c r="D40" s="1">
        <v>1</v>
      </c>
      <c r="E40" s="1">
        <v>6</v>
      </c>
      <c r="F40" s="1">
        <v>0</v>
      </c>
    </row>
    <row r="41" spans="1:11" x14ac:dyDescent="0.2">
      <c r="A41" s="40" t="s">
        <v>89</v>
      </c>
      <c r="B41" t="s">
        <v>10</v>
      </c>
      <c r="C41" s="42"/>
      <c r="D41" s="41"/>
      <c r="E41" s="41"/>
      <c r="F41" s="41"/>
    </row>
    <row r="42" spans="1:11" x14ac:dyDescent="0.2">
      <c r="A42" s="40" t="s">
        <v>80</v>
      </c>
      <c r="B42" t="s">
        <v>10</v>
      </c>
      <c r="C42" s="17">
        <v>2</v>
      </c>
      <c r="D42" s="1">
        <v>0</v>
      </c>
      <c r="E42" s="1">
        <v>3</v>
      </c>
      <c r="F42" s="1">
        <v>8</v>
      </c>
      <c r="I42" s="20">
        <f>I37+TRUNC(J37/16)</f>
        <v>3</v>
      </c>
      <c r="J42" s="20">
        <f>J37-(TRUNC(J37/16)*16)+TRUNC(K37/16)</f>
        <v>5</v>
      </c>
      <c r="K42" s="20">
        <f>K37-(TRUNC(K37/16)*16)</f>
        <v>0</v>
      </c>
    </row>
    <row r="43" spans="1:11" x14ac:dyDescent="0.2">
      <c r="A43" s="40" t="s">
        <v>81</v>
      </c>
      <c r="B43" t="s">
        <v>43</v>
      </c>
      <c r="C43" s="17">
        <v>6</v>
      </c>
      <c r="D43" s="1">
        <v>1</v>
      </c>
      <c r="E43" s="1">
        <v>15</v>
      </c>
      <c r="F43" s="1">
        <v>0</v>
      </c>
    </row>
    <row r="44" spans="1:11" x14ac:dyDescent="0.2">
      <c r="A44" s="48" t="s">
        <v>90</v>
      </c>
      <c r="B44" t="s">
        <v>43</v>
      </c>
      <c r="C44" s="17">
        <v>5</v>
      </c>
      <c r="D44" s="1">
        <v>3</v>
      </c>
      <c r="E44" s="1">
        <v>10</v>
      </c>
      <c r="F44" s="1">
        <v>0</v>
      </c>
    </row>
    <row r="45" spans="1:11" x14ac:dyDescent="0.2">
      <c r="A45" s="48" t="s">
        <v>91</v>
      </c>
      <c r="B45" t="s">
        <v>10</v>
      </c>
      <c r="C45" s="45">
        <v>4</v>
      </c>
      <c r="D45" s="27">
        <v>3</v>
      </c>
      <c r="E45" s="27">
        <v>0</v>
      </c>
      <c r="F45" s="27">
        <v>0</v>
      </c>
    </row>
    <row r="46" spans="1:11" x14ac:dyDescent="0.2">
      <c r="A46" s="48" t="s">
        <v>93</v>
      </c>
      <c r="B46" t="s">
        <v>41</v>
      </c>
      <c r="C46" s="17">
        <v>3</v>
      </c>
      <c r="D46" s="1">
        <v>0</v>
      </c>
      <c r="E46" s="1">
        <v>8</v>
      </c>
      <c r="F46" s="1">
        <v>8</v>
      </c>
    </row>
    <row r="47" spans="1:11" x14ac:dyDescent="0.2">
      <c r="A47" s="48" t="s">
        <v>94</v>
      </c>
      <c r="B47" t="s">
        <v>42</v>
      </c>
      <c r="C47" s="17">
        <v>0</v>
      </c>
      <c r="D47" s="1">
        <v>0</v>
      </c>
      <c r="E47" s="1">
        <v>0</v>
      </c>
      <c r="F47" s="1">
        <v>0</v>
      </c>
    </row>
    <row r="48" spans="1:11" x14ac:dyDescent="0.2">
      <c r="A48" s="48" t="s">
        <v>96</v>
      </c>
      <c r="B48" t="s">
        <v>10</v>
      </c>
      <c r="C48" s="17">
        <v>4</v>
      </c>
      <c r="D48" s="1">
        <v>0</v>
      </c>
      <c r="E48" s="1">
        <v>14</v>
      </c>
      <c r="F48" s="1">
        <v>0</v>
      </c>
    </row>
    <row r="49" spans="1:6" x14ac:dyDescent="0.2">
      <c r="A49" s="48" t="s">
        <v>95</v>
      </c>
      <c r="B49" t="s">
        <v>10</v>
      </c>
      <c r="C49" s="54"/>
      <c r="D49" s="46"/>
      <c r="E49" s="46"/>
      <c r="F49" s="46"/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Final sheet</vt:lpstr>
      <vt:lpstr>WEIGHT CHECK TEAM</vt:lpstr>
      <vt:lpstr>Team Weights</vt:lpstr>
      <vt:lpstr>TEAM</vt:lpstr>
      <vt:lpstr>OverView</vt:lpstr>
      <vt:lpstr>SB1</vt:lpstr>
      <vt:lpstr>Clan</vt:lpstr>
      <vt:lpstr>Lech</vt:lpstr>
      <vt:lpstr>Rad</vt:lpstr>
      <vt:lpstr>Pew</vt:lpstr>
      <vt:lpstr>Weights</vt:lpstr>
    </vt:vector>
  </TitlesOfParts>
  <Company>BGT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Jackson</dc:creator>
  <cp:lastModifiedBy>Bryan Jackson</cp:lastModifiedBy>
  <cp:lastPrinted>2013-10-13T18:43:00Z</cp:lastPrinted>
  <dcterms:created xsi:type="dcterms:W3CDTF">2011-09-25T18:40:20Z</dcterms:created>
  <dcterms:modified xsi:type="dcterms:W3CDTF">2013-11-17T18:57:59Z</dcterms:modified>
</cp:coreProperties>
</file>