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Hexagon\Desktop\WWL\"/>
    </mc:Choice>
  </mc:AlternateContent>
  <xr:revisionPtr revIDLastSave="0" documentId="13_ncr:1_{10AB2161-3557-4019-8703-1A8752148303}" xr6:coauthVersionLast="38" xr6:coauthVersionMax="38" xr10:uidLastSave="{00000000-0000-0000-0000-000000000000}"/>
  <bookViews>
    <workbookView xWindow="0" yWindow="0" windowWidth="15360" windowHeight="9045" tabRatio="763" activeTab="10" xr2:uid="{00000000-000D-0000-FFFF-FFFF00000000}"/>
  </bookViews>
  <sheets>
    <sheet name="WEIGHT CHECK TEAM" sheetId="10" r:id="rId1"/>
    <sheet name="Team Weights" sheetId="9" r:id="rId2"/>
    <sheet name="Weights" sheetId="7" r:id="rId3"/>
    <sheet name="ANGLERS" sheetId="1" r:id="rId4"/>
    <sheet name="TEAM points" sheetId="8" r:id="rId5"/>
    <sheet name="SB1" sheetId="2" r:id="rId6"/>
    <sheet name="Clan" sheetId="3" r:id="rId7"/>
    <sheet name="Lech1" sheetId="4" r:id="rId8"/>
    <sheet name="Rad1" sheetId="15" r:id="rId9"/>
    <sheet name="Pew" sheetId="6" r:id="rId10"/>
    <sheet name="league pos" sheetId="14" r:id="rId11"/>
    <sheet name="DAY RESULTS" sheetId="16" r:id="rId12"/>
  </sheets>
  <definedNames>
    <definedName name="_xlnm.Print_Area" localSheetId="4">'TEAM points'!$M$31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5" i="8" l="1"/>
  <c r="H34" i="8"/>
  <c r="H33" i="8"/>
  <c r="H32" i="8"/>
  <c r="H31" i="8"/>
  <c r="V43" i="10"/>
  <c r="U43" i="10"/>
  <c r="T43" i="10"/>
  <c r="V42" i="10"/>
  <c r="U42" i="10"/>
  <c r="T42" i="10"/>
  <c r="V41" i="10"/>
  <c r="U41" i="10"/>
  <c r="T41" i="10"/>
  <c r="V40" i="10"/>
  <c r="U40" i="10"/>
  <c r="T40" i="10"/>
  <c r="V39" i="10"/>
  <c r="U39" i="10"/>
  <c r="T39" i="10"/>
  <c r="L48" i="14"/>
  <c r="K48" i="14"/>
  <c r="J48" i="14"/>
  <c r="H48" i="14"/>
  <c r="I48" i="14" s="1"/>
  <c r="K60" i="1"/>
  <c r="J60" i="1"/>
  <c r="I60" i="1"/>
  <c r="H60" i="1"/>
  <c r="G60" i="1"/>
  <c r="L61" i="7"/>
  <c r="G61" i="7"/>
  <c r="H61" i="7" s="1"/>
  <c r="E61" i="7"/>
  <c r="D61" i="7"/>
  <c r="K61" i="7" s="1"/>
  <c r="C61" i="7"/>
  <c r="J61" i="7" s="1"/>
  <c r="L49" i="14"/>
  <c r="K49" i="14"/>
  <c r="J49" i="14"/>
  <c r="H49" i="14"/>
  <c r="I49" i="14" s="1"/>
  <c r="K59" i="1"/>
  <c r="J59" i="1"/>
  <c r="I59" i="1"/>
  <c r="H59" i="1"/>
  <c r="G59" i="1"/>
  <c r="L60" i="7"/>
  <c r="K60" i="7"/>
  <c r="H60" i="7"/>
  <c r="J60" i="7" s="1"/>
  <c r="G60" i="7"/>
  <c r="E60" i="7"/>
  <c r="D60" i="7"/>
  <c r="C60" i="7"/>
  <c r="H59" i="14"/>
  <c r="I59" i="14" s="1"/>
  <c r="G58" i="1"/>
  <c r="H58" i="1" s="1"/>
  <c r="E59" i="7"/>
  <c r="G59" i="7" s="1"/>
  <c r="D59" i="7"/>
  <c r="C59" i="7"/>
  <c r="H16" i="14"/>
  <c r="G51" i="1"/>
  <c r="E52" i="7"/>
  <c r="D52" i="7"/>
  <c r="C52" i="7"/>
  <c r="H41" i="14"/>
  <c r="G32" i="8"/>
  <c r="G31" i="8"/>
  <c r="S43" i="10"/>
  <c r="R43" i="10"/>
  <c r="Q43" i="10"/>
  <c r="S42" i="10"/>
  <c r="R42" i="10"/>
  <c r="Q42" i="10"/>
  <c r="S41" i="10"/>
  <c r="R41" i="10"/>
  <c r="Q41" i="10"/>
  <c r="S40" i="10"/>
  <c r="R40" i="10"/>
  <c r="Q40" i="10"/>
  <c r="S39" i="10"/>
  <c r="R39" i="10"/>
  <c r="Q39" i="10"/>
  <c r="H56" i="14"/>
  <c r="I56" i="14" s="1"/>
  <c r="E58" i="7"/>
  <c r="G58" i="7" s="1"/>
  <c r="D58" i="7"/>
  <c r="C58" i="7"/>
  <c r="G57" i="1"/>
  <c r="H57" i="1" s="1"/>
  <c r="H47" i="14"/>
  <c r="I47" i="14" s="1"/>
  <c r="E31" i="8"/>
  <c r="M39" i="10"/>
  <c r="L39" i="10"/>
  <c r="K39" i="10"/>
  <c r="E57" i="7"/>
  <c r="G57" i="7" s="1"/>
  <c r="D57" i="7"/>
  <c r="C57" i="7"/>
  <c r="G56" i="1"/>
  <c r="H56" i="1" s="1"/>
  <c r="G48" i="1"/>
  <c r="E49" i="7"/>
  <c r="D49" i="7"/>
  <c r="C49" i="7"/>
  <c r="J43" i="10"/>
  <c r="I43" i="10"/>
  <c r="H43" i="10"/>
  <c r="J42" i="10"/>
  <c r="I42" i="10"/>
  <c r="H42" i="10"/>
  <c r="J41" i="10"/>
  <c r="I41" i="10"/>
  <c r="H41" i="10"/>
  <c r="J40" i="10"/>
  <c r="I40" i="10"/>
  <c r="H40" i="10"/>
  <c r="J39" i="10"/>
  <c r="I39" i="10"/>
  <c r="H39" i="10"/>
  <c r="J38" i="10"/>
  <c r="I38" i="10"/>
  <c r="H38" i="10"/>
  <c r="H24" i="14"/>
  <c r="B35" i="8"/>
  <c r="B34" i="8"/>
  <c r="B33" i="8"/>
  <c r="B32" i="8"/>
  <c r="B31" i="8"/>
  <c r="G52" i="1"/>
  <c r="L59" i="7" l="1"/>
  <c r="L59" i="14" s="1"/>
  <c r="K59" i="7"/>
  <c r="K58" i="1"/>
  <c r="H59" i="7"/>
  <c r="J59" i="7" s="1"/>
  <c r="K58" i="7"/>
  <c r="H58" i="7"/>
  <c r="J58" i="7" s="1"/>
  <c r="L58" i="7"/>
  <c r="K57" i="7"/>
  <c r="L57" i="7"/>
  <c r="H57" i="7"/>
  <c r="J57" i="7" s="1"/>
  <c r="E53" i="7"/>
  <c r="D53" i="7"/>
  <c r="C53" i="7"/>
  <c r="D43" i="10"/>
  <c r="C43" i="10"/>
  <c r="B43" i="10"/>
  <c r="D42" i="10"/>
  <c r="C42" i="10"/>
  <c r="B42" i="10"/>
  <c r="D41" i="10"/>
  <c r="C41" i="10"/>
  <c r="B41" i="10"/>
  <c r="D40" i="10"/>
  <c r="C40" i="10"/>
  <c r="B40" i="10"/>
  <c r="D39" i="10"/>
  <c r="C39" i="10"/>
  <c r="B39" i="10"/>
  <c r="I58" i="1" l="1"/>
  <c r="J59" i="14"/>
  <c r="K59" i="14"/>
  <c r="J58" i="1"/>
  <c r="K56" i="1"/>
  <c r="L47" i="14"/>
  <c r="J57" i="1"/>
  <c r="K56" i="14"/>
  <c r="J56" i="1"/>
  <c r="K47" i="14"/>
  <c r="K57" i="1"/>
  <c r="L56" i="14"/>
  <c r="I56" i="1"/>
  <c r="J47" i="14"/>
  <c r="I57" i="1"/>
  <c r="J56" i="14"/>
  <c r="G35" i="14"/>
  <c r="F35" i="14"/>
  <c r="F35" i="1"/>
  <c r="E35" i="1"/>
  <c r="E35" i="7"/>
  <c r="D35" i="7"/>
  <c r="C35" i="7"/>
  <c r="G55" i="14" l="1"/>
  <c r="I55" i="14" s="1"/>
  <c r="G53" i="14"/>
  <c r="G41" i="14"/>
  <c r="G31" i="14"/>
  <c r="G26" i="14"/>
  <c r="G16" i="14"/>
  <c r="H27" i="8"/>
  <c r="H24" i="8"/>
  <c r="G26" i="8"/>
  <c r="E23" i="8"/>
  <c r="D23" i="8"/>
  <c r="F49" i="1"/>
  <c r="F55" i="1"/>
  <c r="H55" i="1" s="1"/>
  <c r="G56" i="7"/>
  <c r="E56" i="7"/>
  <c r="L56" i="7" s="1"/>
  <c r="D56" i="7"/>
  <c r="C56" i="7"/>
  <c r="E50" i="7"/>
  <c r="D50" i="7"/>
  <c r="C50" i="7"/>
  <c r="E46" i="7"/>
  <c r="D46" i="7"/>
  <c r="C46" i="7"/>
  <c r="E45" i="7"/>
  <c r="D45" i="7"/>
  <c r="C45" i="7"/>
  <c r="V33" i="10"/>
  <c r="U33" i="10"/>
  <c r="T33" i="10"/>
  <c r="V30" i="10"/>
  <c r="U30" i="10"/>
  <c r="T30" i="10"/>
  <c r="S32" i="10"/>
  <c r="R32" i="10"/>
  <c r="Q32" i="10"/>
  <c r="M34" i="10"/>
  <c r="L34" i="10"/>
  <c r="K34" i="10"/>
  <c r="M33" i="10"/>
  <c r="L33" i="10"/>
  <c r="K33" i="10"/>
  <c r="M32" i="10"/>
  <c r="L32" i="10"/>
  <c r="K32" i="10"/>
  <c r="M31" i="10"/>
  <c r="L31" i="10"/>
  <c r="K31" i="10"/>
  <c r="M30" i="10"/>
  <c r="L30" i="10"/>
  <c r="K30" i="10"/>
  <c r="M29" i="10"/>
  <c r="L29" i="10"/>
  <c r="K29" i="10"/>
  <c r="J30" i="10"/>
  <c r="I30" i="10"/>
  <c r="H30" i="10"/>
  <c r="J29" i="10"/>
  <c r="I29" i="10"/>
  <c r="H29" i="10"/>
  <c r="H56" i="7" l="1"/>
  <c r="J56" i="7" s="1"/>
  <c r="I55" i="1" s="1"/>
  <c r="L55" i="14"/>
  <c r="K55" i="1"/>
  <c r="K56" i="7"/>
  <c r="G58" i="14"/>
  <c r="I58" i="14" s="1"/>
  <c r="D28" i="8"/>
  <c r="D27" i="8"/>
  <c r="D26" i="8"/>
  <c r="D25" i="8"/>
  <c r="F48" i="1"/>
  <c r="F50" i="1"/>
  <c r="F51" i="1"/>
  <c r="F54" i="1"/>
  <c r="F45" i="1"/>
  <c r="E55" i="7"/>
  <c r="G55" i="7" s="1"/>
  <c r="D55" i="7"/>
  <c r="C55" i="7"/>
  <c r="J34" i="10"/>
  <c r="I34" i="10"/>
  <c r="H34" i="10"/>
  <c r="J33" i="10"/>
  <c r="I33" i="10"/>
  <c r="H33" i="10"/>
  <c r="J32" i="10"/>
  <c r="I32" i="10"/>
  <c r="H32" i="10"/>
  <c r="J31" i="10"/>
  <c r="I31" i="10"/>
  <c r="H31" i="10"/>
  <c r="G24" i="14"/>
  <c r="B25" i="8"/>
  <c r="B24" i="8"/>
  <c r="F52" i="1"/>
  <c r="D31" i="10"/>
  <c r="C31" i="10"/>
  <c r="B31" i="10"/>
  <c r="D30" i="10"/>
  <c r="C30" i="10"/>
  <c r="B30" i="10"/>
  <c r="J55" i="14" l="1"/>
  <c r="J55" i="1"/>
  <c r="K55" i="14"/>
  <c r="K55" i="7"/>
  <c r="K58" i="14" s="1"/>
  <c r="L55" i="7"/>
  <c r="H55" i="7"/>
  <c r="J55" i="7" s="1"/>
  <c r="F41" i="14"/>
  <c r="I52" i="14"/>
  <c r="I24" i="14"/>
  <c r="F53" i="14"/>
  <c r="F16" i="14"/>
  <c r="F42" i="14"/>
  <c r="F26" i="14"/>
  <c r="H20" i="8"/>
  <c r="H19" i="8"/>
  <c r="H18" i="8"/>
  <c r="H17" i="8"/>
  <c r="G19" i="8"/>
  <c r="E16" i="8"/>
  <c r="D21" i="8"/>
  <c r="D20" i="8"/>
  <c r="D19" i="8"/>
  <c r="D18" i="8"/>
  <c r="D17" i="8"/>
  <c r="B19" i="8"/>
  <c r="B18" i="8"/>
  <c r="B17" i="8"/>
  <c r="E53" i="1"/>
  <c r="H53" i="1" s="1"/>
  <c r="J54" i="1"/>
  <c r="H54" i="1"/>
  <c r="E52" i="1"/>
  <c r="H52" i="1" s="1"/>
  <c r="E51" i="1"/>
  <c r="E50" i="1"/>
  <c r="E48" i="1"/>
  <c r="E45" i="1"/>
  <c r="E44" i="1"/>
  <c r="E54" i="7"/>
  <c r="G54" i="7" s="1"/>
  <c r="D54" i="7"/>
  <c r="C54" i="7"/>
  <c r="L53" i="7"/>
  <c r="L24" i="14" s="1"/>
  <c r="G53" i="7"/>
  <c r="H53" i="7" s="1"/>
  <c r="J53" i="7" s="1"/>
  <c r="J24" i="14" s="1"/>
  <c r="E44" i="7"/>
  <c r="D44" i="7"/>
  <c r="C44" i="7"/>
  <c r="E51" i="7"/>
  <c r="D51" i="7"/>
  <c r="C51" i="7"/>
  <c r="E48" i="7"/>
  <c r="D48" i="7"/>
  <c r="C48" i="7"/>
  <c r="E47" i="7"/>
  <c r="D47" i="7"/>
  <c r="C47" i="7"/>
  <c r="V24" i="10"/>
  <c r="U24" i="10"/>
  <c r="T24" i="10"/>
  <c r="V23" i="10"/>
  <c r="U23" i="10"/>
  <c r="T23" i="10"/>
  <c r="V22" i="10"/>
  <c r="U22" i="10"/>
  <c r="T22" i="10"/>
  <c r="V21" i="10"/>
  <c r="U21" i="10"/>
  <c r="T21" i="10"/>
  <c r="S23" i="10"/>
  <c r="R23" i="10"/>
  <c r="Q23" i="10"/>
  <c r="M20" i="10"/>
  <c r="L20" i="10"/>
  <c r="K20" i="10"/>
  <c r="D23" i="10"/>
  <c r="C23" i="10"/>
  <c r="B23" i="10"/>
  <c r="D22" i="10"/>
  <c r="C22" i="10"/>
  <c r="B22" i="10"/>
  <c r="D21" i="10"/>
  <c r="C21" i="10"/>
  <c r="B21" i="10"/>
  <c r="H9" i="4"/>
  <c r="K54" i="1" l="1"/>
  <c r="L58" i="14"/>
  <c r="I54" i="1"/>
  <c r="J58" i="14"/>
  <c r="H54" i="7"/>
  <c r="J54" i="7" s="1"/>
  <c r="L54" i="7"/>
  <c r="K53" i="1" s="1"/>
  <c r="I53" i="1"/>
  <c r="J52" i="14"/>
  <c r="K54" i="7"/>
  <c r="K52" i="1"/>
  <c r="I52" i="1"/>
  <c r="K53" i="7"/>
  <c r="I16" i="14"/>
  <c r="H13" i="8"/>
  <c r="F13" i="8"/>
  <c r="D51" i="1"/>
  <c r="H51" i="1" s="1"/>
  <c r="G52" i="7"/>
  <c r="V15" i="10"/>
  <c r="U15" i="10"/>
  <c r="T15" i="10"/>
  <c r="I51" i="14"/>
  <c r="L51" i="7"/>
  <c r="L51" i="14" s="1"/>
  <c r="P15" i="10"/>
  <c r="O15" i="10"/>
  <c r="N15" i="10"/>
  <c r="E14" i="8"/>
  <c r="E13" i="8"/>
  <c r="E12" i="8"/>
  <c r="E11" i="8"/>
  <c r="E10" i="8"/>
  <c r="E9" i="8"/>
  <c r="I26" i="14"/>
  <c r="D50" i="1"/>
  <c r="H50" i="1" s="1"/>
  <c r="G50" i="7"/>
  <c r="M16" i="10"/>
  <c r="L16" i="10"/>
  <c r="K16" i="10"/>
  <c r="M15" i="10"/>
  <c r="L15" i="10"/>
  <c r="K15" i="10"/>
  <c r="M14" i="10"/>
  <c r="L14" i="10"/>
  <c r="K14" i="10"/>
  <c r="M13" i="10"/>
  <c r="L13" i="10"/>
  <c r="K13" i="10"/>
  <c r="M12" i="10"/>
  <c r="L12" i="10"/>
  <c r="K12" i="10"/>
  <c r="M11" i="10"/>
  <c r="L11" i="10"/>
  <c r="K11" i="10"/>
  <c r="I41" i="14"/>
  <c r="I60" i="14"/>
  <c r="I54" i="14"/>
  <c r="I31" i="14"/>
  <c r="D13" i="8"/>
  <c r="D12" i="8"/>
  <c r="D11" i="8"/>
  <c r="G49" i="7"/>
  <c r="L48" i="7"/>
  <c r="G47" i="7"/>
  <c r="L46" i="7"/>
  <c r="D49" i="1"/>
  <c r="H49" i="1" s="1"/>
  <c r="J15" i="10"/>
  <c r="I15" i="10"/>
  <c r="H15" i="10"/>
  <c r="J14" i="10"/>
  <c r="I14" i="10"/>
  <c r="H14" i="10"/>
  <c r="J13" i="10"/>
  <c r="I13" i="10"/>
  <c r="H13" i="10"/>
  <c r="D48" i="1"/>
  <c r="H48" i="1" s="1"/>
  <c r="D47" i="1"/>
  <c r="H47" i="1" s="1"/>
  <c r="D46" i="1"/>
  <c r="H46" i="1" s="1"/>
  <c r="K11" i="3"/>
  <c r="J11" i="3"/>
  <c r="I11" i="3"/>
  <c r="E53" i="14"/>
  <c r="I53" i="14" s="1"/>
  <c r="E42" i="14"/>
  <c r="I42" i="14" s="1"/>
  <c r="B13" i="8"/>
  <c r="B12" i="8"/>
  <c r="D45" i="1"/>
  <c r="H45" i="1" s="1"/>
  <c r="D44" i="1"/>
  <c r="H44" i="1" s="1"/>
  <c r="G45" i="7"/>
  <c r="G44" i="7"/>
  <c r="D15" i="10"/>
  <c r="C15" i="10"/>
  <c r="B15" i="10"/>
  <c r="D14" i="10"/>
  <c r="C14" i="10"/>
  <c r="B14" i="10"/>
  <c r="L52" i="14" l="1"/>
  <c r="K52" i="14"/>
  <c r="J53" i="1"/>
  <c r="K24" i="14"/>
  <c r="J52" i="1"/>
  <c r="H50" i="7"/>
  <c r="J50" i="7" s="1"/>
  <c r="I50" i="1" s="1"/>
  <c r="H52" i="7"/>
  <c r="J52" i="7" s="1"/>
  <c r="K52" i="7"/>
  <c r="L52" i="7"/>
  <c r="K49" i="7"/>
  <c r="K50" i="7"/>
  <c r="J50" i="1" s="1"/>
  <c r="G51" i="7"/>
  <c r="H51" i="7" s="1"/>
  <c r="J51" i="7" s="1"/>
  <c r="J51" i="14" s="1"/>
  <c r="H47" i="7"/>
  <c r="J47" i="7" s="1"/>
  <c r="J54" i="14" s="1"/>
  <c r="L50" i="7"/>
  <c r="H49" i="7"/>
  <c r="J49" i="7" s="1"/>
  <c r="K47" i="7"/>
  <c r="K47" i="1"/>
  <c r="L60" i="14"/>
  <c r="K49" i="1"/>
  <c r="L31" i="14"/>
  <c r="L49" i="7"/>
  <c r="G46" i="7"/>
  <c r="H46" i="7" s="1"/>
  <c r="J46" i="7" s="1"/>
  <c r="G48" i="7"/>
  <c r="H48" i="7" s="1"/>
  <c r="J48" i="7" s="1"/>
  <c r="L47" i="7"/>
  <c r="K45" i="7"/>
  <c r="J45" i="1" s="1"/>
  <c r="L45" i="7"/>
  <c r="L53" i="14" s="1"/>
  <c r="H45" i="7"/>
  <c r="J45" i="7" s="1"/>
  <c r="H44" i="7"/>
  <c r="J44" i="7" s="1"/>
  <c r="K44" i="7"/>
  <c r="L44" i="7"/>
  <c r="G33" i="14"/>
  <c r="F33" i="14"/>
  <c r="E33" i="14"/>
  <c r="D33" i="14"/>
  <c r="D57" i="14"/>
  <c r="G23" i="14"/>
  <c r="F23" i="14"/>
  <c r="E23" i="14"/>
  <c r="D23" i="14"/>
  <c r="H25" i="14"/>
  <c r="G25" i="14"/>
  <c r="F25" i="14"/>
  <c r="E25" i="14"/>
  <c r="D25" i="14"/>
  <c r="E40" i="14"/>
  <c r="D40" i="14"/>
  <c r="H46" i="14"/>
  <c r="G46" i="14"/>
  <c r="F46" i="14"/>
  <c r="E46" i="14"/>
  <c r="D46" i="14"/>
  <c r="H44" i="14"/>
  <c r="G44" i="14"/>
  <c r="F44" i="14"/>
  <c r="D44" i="14"/>
  <c r="H34" i="14"/>
  <c r="G34" i="14"/>
  <c r="F34" i="14"/>
  <c r="E34" i="14"/>
  <c r="D34" i="14"/>
  <c r="H35" i="14"/>
  <c r="E35" i="14"/>
  <c r="D35" i="14"/>
  <c r="H45" i="14"/>
  <c r="G45" i="14"/>
  <c r="F45" i="14"/>
  <c r="E45" i="14"/>
  <c r="D45" i="14"/>
  <c r="G43" i="14"/>
  <c r="F43" i="14"/>
  <c r="E43" i="14"/>
  <c r="D43" i="14"/>
  <c r="H28" i="14"/>
  <c r="G28" i="14"/>
  <c r="F28" i="14"/>
  <c r="E28" i="14"/>
  <c r="D28" i="14"/>
  <c r="H15" i="14"/>
  <c r="G15" i="14"/>
  <c r="F15" i="14"/>
  <c r="E15" i="14"/>
  <c r="D15" i="14"/>
  <c r="H19" i="14"/>
  <c r="G19" i="14"/>
  <c r="F19" i="14"/>
  <c r="D19" i="14"/>
  <c r="H3" i="14"/>
  <c r="G3" i="14"/>
  <c r="F3" i="14"/>
  <c r="E3" i="14"/>
  <c r="D3" i="14"/>
  <c r="H8" i="14"/>
  <c r="G8" i="14"/>
  <c r="F8" i="14"/>
  <c r="E8" i="14"/>
  <c r="D8" i="14"/>
  <c r="H29" i="14"/>
  <c r="G29" i="14"/>
  <c r="F29" i="14"/>
  <c r="E29" i="14"/>
  <c r="D29" i="14"/>
  <c r="H11" i="14"/>
  <c r="G11" i="14"/>
  <c r="F11" i="14"/>
  <c r="E11" i="14"/>
  <c r="D11" i="14"/>
  <c r="H12" i="14"/>
  <c r="G12" i="14"/>
  <c r="F12" i="14"/>
  <c r="E12" i="14"/>
  <c r="D12" i="14"/>
  <c r="H21" i="14"/>
  <c r="G21" i="14"/>
  <c r="F21" i="14"/>
  <c r="E21" i="14"/>
  <c r="D21" i="14"/>
  <c r="H10" i="14"/>
  <c r="G10" i="14"/>
  <c r="F10" i="14"/>
  <c r="E10" i="14"/>
  <c r="D10" i="14"/>
  <c r="H14" i="14"/>
  <c r="G14" i="14"/>
  <c r="F14" i="14"/>
  <c r="E14" i="14"/>
  <c r="D14" i="14"/>
  <c r="G18" i="14"/>
  <c r="F18" i="14"/>
  <c r="E18" i="14"/>
  <c r="D18" i="14"/>
  <c r="H32" i="14"/>
  <c r="D32" i="14"/>
  <c r="G39" i="14"/>
  <c r="F39" i="14"/>
  <c r="D39" i="14"/>
  <c r="H37" i="14"/>
  <c r="G37" i="14"/>
  <c r="F37" i="14"/>
  <c r="E37" i="14"/>
  <c r="D37" i="14"/>
  <c r="H50" i="14"/>
  <c r="F50" i="14"/>
  <c r="D50" i="14"/>
  <c r="E38" i="14"/>
  <c r="D38" i="14"/>
  <c r="H13" i="14"/>
  <c r="G13" i="14"/>
  <c r="F13" i="14"/>
  <c r="E13" i="14"/>
  <c r="D13" i="14"/>
  <c r="H9" i="14"/>
  <c r="G9" i="14"/>
  <c r="F9" i="14"/>
  <c r="E9" i="14"/>
  <c r="D9" i="14"/>
  <c r="H27" i="14"/>
  <c r="G27" i="14"/>
  <c r="F27" i="14"/>
  <c r="E27" i="14"/>
  <c r="D27" i="14"/>
  <c r="H5" i="14"/>
  <c r="G5" i="14"/>
  <c r="F5" i="14"/>
  <c r="E5" i="14"/>
  <c r="D5" i="14"/>
  <c r="H7" i="14"/>
  <c r="G7" i="14"/>
  <c r="F7" i="14"/>
  <c r="E7" i="14"/>
  <c r="D7" i="14"/>
  <c r="H6" i="14"/>
  <c r="G6" i="14"/>
  <c r="F6" i="14"/>
  <c r="E6" i="14"/>
  <c r="D6" i="14"/>
  <c r="H17" i="14"/>
  <c r="G17" i="14"/>
  <c r="F17" i="14"/>
  <c r="E17" i="14"/>
  <c r="D17" i="14"/>
  <c r="H20" i="14"/>
  <c r="G20" i="14"/>
  <c r="F20" i="14"/>
  <c r="D20" i="14"/>
  <c r="H30" i="14"/>
  <c r="G30" i="14"/>
  <c r="D30" i="14"/>
  <c r="H4" i="14"/>
  <c r="G4" i="14"/>
  <c r="F4" i="14"/>
  <c r="E4" i="14"/>
  <c r="D4" i="14"/>
  <c r="E36" i="14"/>
  <c r="D36" i="14"/>
  <c r="H22" i="14"/>
  <c r="G22" i="14"/>
  <c r="F22" i="14"/>
  <c r="E22" i="14"/>
  <c r="D22" i="14"/>
  <c r="C35" i="8"/>
  <c r="C34" i="8"/>
  <c r="C33" i="8"/>
  <c r="C32" i="8"/>
  <c r="C31" i="8"/>
  <c r="H30" i="8"/>
  <c r="C30" i="8"/>
  <c r="H28" i="8"/>
  <c r="H26" i="8"/>
  <c r="H25" i="8"/>
  <c r="H23" i="8"/>
  <c r="H21" i="8"/>
  <c r="G21" i="8"/>
  <c r="F21" i="8"/>
  <c r="E21" i="8"/>
  <c r="C21" i="8"/>
  <c r="B21" i="8"/>
  <c r="G20" i="8"/>
  <c r="F20" i="8"/>
  <c r="E20" i="8"/>
  <c r="C20" i="8"/>
  <c r="B20" i="8"/>
  <c r="F19" i="8"/>
  <c r="E19" i="8"/>
  <c r="C19" i="8"/>
  <c r="G18" i="8"/>
  <c r="F18" i="8"/>
  <c r="E18" i="8"/>
  <c r="C18" i="8"/>
  <c r="G17" i="8"/>
  <c r="F17" i="8"/>
  <c r="E17" i="8"/>
  <c r="C17" i="8"/>
  <c r="H16" i="8"/>
  <c r="B28" i="8"/>
  <c r="B27" i="8"/>
  <c r="B26" i="8"/>
  <c r="B16" i="8"/>
  <c r="H14" i="8"/>
  <c r="H12" i="8"/>
  <c r="H11" i="8"/>
  <c r="H10" i="8"/>
  <c r="H9" i="8"/>
  <c r="G14" i="8"/>
  <c r="G13" i="8"/>
  <c r="G12" i="8"/>
  <c r="G11" i="8"/>
  <c r="G10" i="8"/>
  <c r="F14" i="8"/>
  <c r="F12" i="8"/>
  <c r="F11" i="8"/>
  <c r="F10" i="8"/>
  <c r="D14" i="8"/>
  <c r="D10" i="8"/>
  <c r="C14" i="8"/>
  <c r="C13" i="8"/>
  <c r="C12" i="8"/>
  <c r="C11" i="8"/>
  <c r="C10" i="8"/>
  <c r="B11" i="8"/>
  <c r="B10" i="8"/>
  <c r="G43" i="1"/>
  <c r="G40" i="1"/>
  <c r="G38" i="1"/>
  <c r="G37" i="1"/>
  <c r="G36" i="1"/>
  <c r="G35" i="1"/>
  <c r="G34" i="1"/>
  <c r="G32" i="1"/>
  <c r="G31" i="1"/>
  <c r="G30" i="1"/>
  <c r="G29" i="1"/>
  <c r="G28" i="1"/>
  <c r="G27" i="1"/>
  <c r="G26" i="1"/>
  <c r="G25" i="1"/>
  <c r="G24" i="1"/>
  <c r="G23" i="1"/>
  <c r="G22" i="1"/>
  <c r="G20" i="1"/>
  <c r="G17" i="1"/>
  <c r="G16" i="1"/>
  <c r="G13" i="1"/>
  <c r="G12" i="1"/>
  <c r="G11" i="1"/>
  <c r="G10" i="1"/>
  <c r="G9" i="1"/>
  <c r="G8" i="1"/>
  <c r="G7" i="1"/>
  <c r="G6" i="1"/>
  <c r="G5" i="1"/>
  <c r="F43" i="1"/>
  <c r="F41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8" i="1"/>
  <c r="F17" i="1"/>
  <c r="F13" i="1"/>
  <c r="F12" i="1"/>
  <c r="F11" i="1"/>
  <c r="F10" i="1"/>
  <c r="F9" i="1"/>
  <c r="F8" i="1"/>
  <c r="F7" i="1"/>
  <c r="F6" i="1"/>
  <c r="F5" i="1"/>
  <c r="E43" i="1"/>
  <c r="E41" i="1"/>
  <c r="E40" i="1"/>
  <c r="E38" i="1"/>
  <c r="E37" i="1"/>
  <c r="E36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8" i="1"/>
  <c r="E17" i="1"/>
  <c r="E16" i="1"/>
  <c r="E13" i="1"/>
  <c r="E12" i="1"/>
  <c r="E11" i="1"/>
  <c r="E10" i="1"/>
  <c r="E9" i="1"/>
  <c r="E8" i="1"/>
  <c r="E7" i="1"/>
  <c r="E43" i="7"/>
  <c r="L43" i="7" s="1"/>
  <c r="K43" i="1" s="1"/>
  <c r="D43" i="7"/>
  <c r="C43" i="7"/>
  <c r="E42" i="7"/>
  <c r="L42" i="7" s="1"/>
  <c r="K42" i="1" s="1"/>
  <c r="D42" i="7"/>
  <c r="C42" i="7"/>
  <c r="E41" i="7"/>
  <c r="L41" i="7" s="1"/>
  <c r="K41" i="1" s="1"/>
  <c r="D41" i="7"/>
  <c r="C41" i="7"/>
  <c r="E40" i="7"/>
  <c r="L40" i="7" s="1"/>
  <c r="K40" i="1" s="1"/>
  <c r="D40" i="7"/>
  <c r="C40" i="7"/>
  <c r="E39" i="7"/>
  <c r="L39" i="7" s="1"/>
  <c r="D39" i="7"/>
  <c r="C39" i="7"/>
  <c r="E38" i="7"/>
  <c r="L38" i="7" s="1"/>
  <c r="K38" i="1" s="1"/>
  <c r="D38" i="7"/>
  <c r="C38" i="7"/>
  <c r="E37" i="7"/>
  <c r="L37" i="7" s="1"/>
  <c r="K37" i="1" s="1"/>
  <c r="D37" i="7"/>
  <c r="C37" i="7"/>
  <c r="E36" i="7"/>
  <c r="L36" i="7" s="1"/>
  <c r="K36" i="1" s="1"/>
  <c r="D36" i="7"/>
  <c r="C36" i="7"/>
  <c r="L35" i="7"/>
  <c r="K35" i="1" s="1"/>
  <c r="E34" i="7"/>
  <c r="L34" i="7" s="1"/>
  <c r="K34" i="1" s="1"/>
  <c r="D34" i="7"/>
  <c r="C34" i="7"/>
  <c r="E33" i="7"/>
  <c r="L33" i="7" s="1"/>
  <c r="K33" i="1" s="1"/>
  <c r="D33" i="7"/>
  <c r="C33" i="7"/>
  <c r="E32" i="7"/>
  <c r="L32" i="7" s="1"/>
  <c r="K32" i="1" s="1"/>
  <c r="D32" i="7"/>
  <c r="C32" i="7"/>
  <c r="E31" i="7"/>
  <c r="L31" i="7" s="1"/>
  <c r="D31" i="7"/>
  <c r="C31" i="7"/>
  <c r="E30" i="7"/>
  <c r="L30" i="7" s="1"/>
  <c r="K30" i="1" s="1"/>
  <c r="D30" i="7"/>
  <c r="C30" i="7"/>
  <c r="E29" i="7"/>
  <c r="L29" i="7" s="1"/>
  <c r="K29" i="1" s="1"/>
  <c r="D29" i="7"/>
  <c r="C29" i="7"/>
  <c r="E28" i="7"/>
  <c r="L28" i="7" s="1"/>
  <c r="K28" i="1" s="1"/>
  <c r="D28" i="7"/>
  <c r="C28" i="7"/>
  <c r="E27" i="7"/>
  <c r="L27" i="7" s="1"/>
  <c r="K27" i="1" s="1"/>
  <c r="D27" i="7"/>
  <c r="C27" i="7"/>
  <c r="E26" i="7"/>
  <c r="L26" i="7" s="1"/>
  <c r="K26" i="1" s="1"/>
  <c r="D26" i="7"/>
  <c r="C26" i="7"/>
  <c r="E25" i="7"/>
  <c r="L25" i="7" s="1"/>
  <c r="K25" i="1" s="1"/>
  <c r="D25" i="7"/>
  <c r="C25" i="7"/>
  <c r="E24" i="7"/>
  <c r="L24" i="7" s="1"/>
  <c r="K24" i="1" s="1"/>
  <c r="D24" i="7"/>
  <c r="C24" i="7"/>
  <c r="E23" i="7"/>
  <c r="L23" i="7" s="1"/>
  <c r="D23" i="7"/>
  <c r="C23" i="7"/>
  <c r="E22" i="7"/>
  <c r="L22" i="7" s="1"/>
  <c r="K22" i="1" s="1"/>
  <c r="D22" i="7"/>
  <c r="C22" i="7"/>
  <c r="E21" i="7"/>
  <c r="L21" i="7" s="1"/>
  <c r="K21" i="1" s="1"/>
  <c r="D21" i="7"/>
  <c r="C21" i="7"/>
  <c r="E20" i="7"/>
  <c r="L20" i="7" s="1"/>
  <c r="K20" i="1" s="1"/>
  <c r="D20" i="7"/>
  <c r="C20" i="7"/>
  <c r="E18" i="7"/>
  <c r="G18" i="7" s="1"/>
  <c r="D18" i="7"/>
  <c r="C18" i="7"/>
  <c r="E17" i="7"/>
  <c r="G17" i="7" s="1"/>
  <c r="D17" i="7"/>
  <c r="C17" i="7"/>
  <c r="E16" i="7"/>
  <c r="G16" i="7" s="1"/>
  <c r="D16" i="7"/>
  <c r="C16" i="7"/>
  <c r="E14" i="7"/>
  <c r="G14" i="7" s="1"/>
  <c r="D14" i="7"/>
  <c r="C14" i="7"/>
  <c r="E13" i="7"/>
  <c r="L13" i="7" s="1"/>
  <c r="K13" i="1" s="1"/>
  <c r="D13" i="7"/>
  <c r="C13" i="7"/>
  <c r="E12" i="7"/>
  <c r="G12" i="7" s="1"/>
  <c r="D12" i="7"/>
  <c r="C12" i="7"/>
  <c r="E11" i="7"/>
  <c r="L11" i="7" s="1"/>
  <c r="K11" i="1" s="1"/>
  <c r="D11" i="7"/>
  <c r="C11" i="7"/>
  <c r="E10" i="7"/>
  <c r="G10" i="7" s="1"/>
  <c r="D10" i="7"/>
  <c r="C10" i="7"/>
  <c r="E9" i="7"/>
  <c r="L9" i="7" s="1"/>
  <c r="K9" i="1" s="1"/>
  <c r="D9" i="7"/>
  <c r="C9" i="7"/>
  <c r="E8" i="7"/>
  <c r="G8" i="7" s="1"/>
  <c r="D8" i="7"/>
  <c r="C8" i="7"/>
  <c r="E7" i="7"/>
  <c r="L7" i="7" s="1"/>
  <c r="K7" i="1" s="1"/>
  <c r="D7" i="7"/>
  <c r="C7" i="7"/>
  <c r="E6" i="7"/>
  <c r="G6" i="7" s="1"/>
  <c r="D6" i="7"/>
  <c r="C6" i="7"/>
  <c r="E5" i="7"/>
  <c r="L5" i="7" s="1"/>
  <c r="K5" i="1" s="1"/>
  <c r="D5" i="7"/>
  <c r="C5" i="7"/>
  <c r="E4" i="7"/>
  <c r="G4" i="7" s="1"/>
  <c r="D4" i="7"/>
  <c r="C4" i="7"/>
  <c r="E3" i="7"/>
  <c r="L3" i="7" s="1"/>
  <c r="K3" i="1" s="1"/>
  <c r="D3" i="7"/>
  <c r="C3" i="7"/>
  <c r="J42" i="6"/>
  <c r="H7" i="3"/>
  <c r="H15" i="3"/>
  <c r="H23" i="3"/>
  <c r="H30" i="3"/>
  <c r="H43" i="3"/>
  <c r="K16" i="3"/>
  <c r="G4" i="9" s="1"/>
  <c r="J16" i="3"/>
  <c r="F4" i="9" s="1"/>
  <c r="I16" i="3"/>
  <c r="E4" i="9" s="1"/>
  <c r="P43" i="10"/>
  <c r="O43" i="10"/>
  <c r="N43" i="10"/>
  <c r="M43" i="10"/>
  <c r="L43" i="10"/>
  <c r="K43" i="10"/>
  <c r="G43" i="10"/>
  <c r="F43" i="10"/>
  <c r="E43" i="10"/>
  <c r="P42" i="10"/>
  <c r="O42" i="10"/>
  <c r="N42" i="10"/>
  <c r="M42" i="10"/>
  <c r="L42" i="10"/>
  <c r="K42" i="10"/>
  <c r="G42" i="10"/>
  <c r="F42" i="10"/>
  <c r="E42" i="10"/>
  <c r="P41" i="10"/>
  <c r="O41" i="10"/>
  <c r="N41" i="10"/>
  <c r="M41" i="10"/>
  <c r="L41" i="10"/>
  <c r="K41" i="10"/>
  <c r="G41" i="10"/>
  <c r="F41" i="10"/>
  <c r="E41" i="10"/>
  <c r="P40" i="10"/>
  <c r="O40" i="10"/>
  <c r="N40" i="10"/>
  <c r="M40" i="10"/>
  <c r="L40" i="10"/>
  <c r="K40" i="10"/>
  <c r="G40" i="10"/>
  <c r="F40" i="10"/>
  <c r="E40" i="10"/>
  <c r="P39" i="10"/>
  <c r="O39" i="10"/>
  <c r="N39" i="10"/>
  <c r="G39" i="10"/>
  <c r="F39" i="10"/>
  <c r="E39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G38" i="10"/>
  <c r="F38" i="10"/>
  <c r="E38" i="10"/>
  <c r="V34" i="10"/>
  <c r="U34" i="10"/>
  <c r="T34" i="10"/>
  <c r="S34" i="10"/>
  <c r="R34" i="10"/>
  <c r="Q34" i="10"/>
  <c r="P34" i="10"/>
  <c r="O34" i="10"/>
  <c r="N34" i="10"/>
  <c r="G34" i="10"/>
  <c r="F34" i="10"/>
  <c r="E34" i="10"/>
  <c r="D34" i="10"/>
  <c r="C34" i="10"/>
  <c r="B34" i="10"/>
  <c r="S33" i="10"/>
  <c r="R33" i="10"/>
  <c r="Q33" i="10"/>
  <c r="P33" i="10"/>
  <c r="O33" i="10"/>
  <c r="N33" i="10"/>
  <c r="G33" i="10"/>
  <c r="F33" i="10"/>
  <c r="E33" i="10"/>
  <c r="D33" i="10"/>
  <c r="C33" i="10"/>
  <c r="B33" i="10"/>
  <c r="V32" i="10"/>
  <c r="U32" i="10"/>
  <c r="T32" i="10"/>
  <c r="P32" i="10"/>
  <c r="O32" i="10"/>
  <c r="N32" i="10"/>
  <c r="G32" i="10"/>
  <c r="F32" i="10"/>
  <c r="E32" i="10"/>
  <c r="D32" i="10"/>
  <c r="C32" i="10"/>
  <c r="B32" i="10"/>
  <c r="V31" i="10"/>
  <c r="U31" i="10"/>
  <c r="T31" i="10"/>
  <c r="S31" i="10"/>
  <c r="R31" i="10"/>
  <c r="Q31" i="10"/>
  <c r="P31" i="10"/>
  <c r="O31" i="10"/>
  <c r="N31" i="10"/>
  <c r="G31" i="10"/>
  <c r="F31" i="10"/>
  <c r="E31" i="10"/>
  <c r="S30" i="10"/>
  <c r="R30" i="10"/>
  <c r="Q30" i="10"/>
  <c r="P30" i="10"/>
  <c r="O30" i="10"/>
  <c r="N30" i="10"/>
  <c r="G30" i="10"/>
  <c r="F30" i="10"/>
  <c r="E30" i="10"/>
  <c r="V29" i="10"/>
  <c r="U29" i="10"/>
  <c r="T29" i="10"/>
  <c r="S29" i="10"/>
  <c r="R29" i="10"/>
  <c r="Q29" i="10"/>
  <c r="P29" i="10"/>
  <c r="O29" i="10"/>
  <c r="N29" i="10"/>
  <c r="V25" i="10"/>
  <c r="U25" i="10"/>
  <c r="T25" i="10"/>
  <c r="V20" i="10"/>
  <c r="U20" i="10"/>
  <c r="T20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P23" i="10"/>
  <c r="O23" i="10"/>
  <c r="N23" i="10"/>
  <c r="M23" i="10"/>
  <c r="L23" i="10"/>
  <c r="K23" i="10"/>
  <c r="J23" i="10"/>
  <c r="I23" i="10"/>
  <c r="H23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S20" i="10"/>
  <c r="R20" i="10"/>
  <c r="Q20" i="10"/>
  <c r="P20" i="10"/>
  <c r="O20" i="10"/>
  <c r="N20" i="10"/>
  <c r="J20" i="10"/>
  <c r="I20" i="10"/>
  <c r="H20" i="10"/>
  <c r="D25" i="10"/>
  <c r="C25" i="10"/>
  <c r="B25" i="10"/>
  <c r="D24" i="10"/>
  <c r="C24" i="10"/>
  <c r="B24" i="10"/>
  <c r="D20" i="10"/>
  <c r="C20" i="10"/>
  <c r="B20" i="10"/>
  <c r="D16" i="10"/>
  <c r="C16" i="10"/>
  <c r="B16" i="10"/>
  <c r="D13" i="10"/>
  <c r="C13" i="10"/>
  <c r="B13" i="10"/>
  <c r="D12" i="10"/>
  <c r="C12" i="10"/>
  <c r="B12" i="10"/>
  <c r="D11" i="10"/>
  <c r="C11" i="10"/>
  <c r="B11" i="10"/>
  <c r="H50" i="6"/>
  <c r="H40" i="6"/>
  <c r="H33" i="6"/>
  <c r="H27" i="6"/>
  <c r="H20" i="6"/>
  <c r="H14" i="6"/>
  <c r="H8" i="6"/>
  <c r="H9" i="15"/>
  <c r="H15" i="15"/>
  <c r="H23" i="15"/>
  <c r="H30" i="15"/>
  <c r="H36" i="15"/>
  <c r="H43" i="15"/>
  <c r="H52" i="15"/>
  <c r="K45" i="15"/>
  <c r="K53" i="15" s="1"/>
  <c r="V8" i="9" s="1"/>
  <c r="J45" i="15"/>
  <c r="I45" i="15"/>
  <c r="K42" i="6"/>
  <c r="J51" i="6" s="1"/>
  <c r="U10" i="9" s="1"/>
  <c r="I42" i="6"/>
  <c r="K16" i="6"/>
  <c r="K21" i="6" s="1"/>
  <c r="J16" i="6"/>
  <c r="I16" i="6"/>
  <c r="V16" i="10"/>
  <c r="U16" i="10"/>
  <c r="T16" i="10"/>
  <c r="V14" i="10"/>
  <c r="U14" i="10"/>
  <c r="T14" i="10"/>
  <c r="V13" i="10"/>
  <c r="U13" i="10"/>
  <c r="T13" i="10"/>
  <c r="V12" i="10"/>
  <c r="U12" i="10"/>
  <c r="T12" i="10"/>
  <c r="V11" i="10"/>
  <c r="U11" i="10"/>
  <c r="T11" i="10"/>
  <c r="S16" i="10"/>
  <c r="R16" i="10"/>
  <c r="Q16" i="10"/>
  <c r="S15" i="10"/>
  <c r="R15" i="10"/>
  <c r="Q15" i="10"/>
  <c r="S14" i="10"/>
  <c r="R14" i="10"/>
  <c r="Q14" i="10"/>
  <c r="S13" i="10"/>
  <c r="R13" i="10"/>
  <c r="Q13" i="10"/>
  <c r="S12" i="10"/>
  <c r="R12" i="10"/>
  <c r="Q12" i="10"/>
  <c r="S11" i="10"/>
  <c r="R11" i="10"/>
  <c r="Q11" i="10"/>
  <c r="P16" i="10"/>
  <c r="O16" i="10"/>
  <c r="N16" i="10"/>
  <c r="P14" i="10"/>
  <c r="O14" i="10"/>
  <c r="N14" i="10"/>
  <c r="P13" i="10"/>
  <c r="O13" i="10"/>
  <c r="N13" i="10"/>
  <c r="P12" i="10"/>
  <c r="O12" i="10"/>
  <c r="N12" i="10"/>
  <c r="P11" i="10"/>
  <c r="O11" i="10"/>
  <c r="N11" i="10"/>
  <c r="J16" i="10"/>
  <c r="I16" i="10"/>
  <c r="H16" i="10"/>
  <c r="J12" i="10"/>
  <c r="I12" i="10"/>
  <c r="H12" i="10"/>
  <c r="G16" i="10"/>
  <c r="F16" i="10"/>
  <c r="E16" i="10"/>
  <c r="G15" i="10"/>
  <c r="F15" i="10"/>
  <c r="E15" i="10"/>
  <c r="G14" i="10"/>
  <c r="F14" i="10"/>
  <c r="E14" i="10"/>
  <c r="G13" i="10"/>
  <c r="F13" i="10"/>
  <c r="E13" i="10"/>
  <c r="G12" i="10"/>
  <c r="F12" i="10"/>
  <c r="E12" i="10"/>
  <c r="G11" i="10"/>
  <c r="F11" i="10"/>
  <c r="E11" i="10"/>
  <c r="J11" i="10"/>
  <c r="I11" i="10"/>
  <c r="H11" i="10"/>
  <c r="K17" i="4"/>
  <c r="K22" i="4" s="1"/>
  <c r="J17" i="4"/>
  <c r="I17" i="4"/>
  <c r="D43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18" i="1"/>
  <c r="D17" i="1"/>
  <c r="D16" i="1"/>
  <c r="D14" i="1"/>
  <c r="D13" i="1"/>
  <c r="D12" i="1"/>
  <c r="D11" i="1"/>
  <c r="D10" i="1"/>
  <c r="D9" i="1"/>
  <c r="D8" i="1"/>
  <c r="D7" i="1"/>
  <c r="D4" i="1"/>
  <c r="D3" i="1"/>
  <c r="K43" i="4"/>
  <c r="K50" i="4" s="1"/>
  <c r="V6" i="9" s="1"/>
  <c r="J43" i="4"/>
  <c r="I43" i="4"/>
  <c r="H49" i="4"/>
  <c r="H41" i="4"/>
  <c r="H34" i="4"/>
  <c r="H28" i="4"/>
  <c r="H21" i="4"/>
  <c r="H15" i="4"/>
  <c r="K45" i="3"/>
  <c r="K51" i="3" s="1"/>
  <c r="V4" i="9" s="1"/>
  <c r="J45" i="3"/>
  <c r="I45" i="3"/>
  <c r="H50" i="3"/>
  <c r="H37" i="3"/>
  <c r="B43" i="7"/>
  <c r="A43" i="7"/>
  <c r="B42" i="7"/>
  <c r="A42" i="7"/>
  <c r="B41" i="7"/>
  <c r="A4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V7" i="10"/>
  <c r="U7" i="10"/>
  <c r="T7" i="10"/>
  <c r="V6" i="10"/>
  <c r="U6" i="10"/>
  <c r="T6" i="10"/>
  <c r="V5" i="10"/>
  <c r="U5" i="10"/>
  <c r="T5" i="10"/>
  <c r="V4" i="10"/>
  <c r="U4" i="10"/>
  <c r="T4" i="10"/>
  <c r="V3" i="10"/>
  <c r="U3" i="10"/>
  <c r="T3" i="10"/>
  <c r="V2" i="10"/>
  <c r="U2" i="10"/>
  <c r="T2" i="10"/>
  <c r="S7" i="10"/>
  <c r="R7" i="10"/>
  <c r="Q7" i="10"/>
  <c r="S6" i="10"/>
  <c r="R6" i="10"/>
  <c r="Q6" i="10"/>
  <c r="S5" i="10"/>
  <c r="R5" i="10"/>
  <c r="Q5" i="10"/>
  <c r="S4" i="10"/>
  <c r="R4" i="10"/>
  <c r="Q4" i="10"/>
  <c r="S3" i="10"/>
  <c r="R3" i="10"/>
  <c r="Q3" i="10"/>
  <c r="P7" i="10"/>
  <c r="O7" i="10"/>
  <c r="N7" i="10"/>
  <c r="P6" i="10"/>
  <c r="O6" i="10"/>
  <c r="N6" i="10"/>
  <c r="P5" i="10"/>
  <c r="O5" i="10"/>
  <c r="N5" i="10"/>
  <c r="P4" i="10"/>
  <c r="O4" i="10"/>
  <c r="N4" i="10"/>
  <c r="P3" i="10"/>
  <c r="O3" i="10"/>
  <c r="N3" i="10"/>
  <c r="I43" i="2"/>
  <c r="I37" i="2"/>
  <c r="I31" i="2"/>
  <c r="H7" i="8"/>
  <c r="H6" i="8"/>
  <c r="H5" i="8"/>
  <c r="H4" i="8"/>
  <c r="H3" i="8"/>
  <c r="H2" i="8"/>
  <c r="S2" i="10"/>
  <c r="R2" i="10"/>
  <c r="Q2" i="10"/>
  <c r="P2" i="10"/>
  <c r="O2" i="10"/>
  <c r="N2" i="10"/>
  <c r="M7" i="10"/>
  <c r="L7" i="10"/>
  <c r="K7" i="10"/>
  <c r="M6" i="10"/>
  <c r="L6" i="10"/>
  <c r="K6" i="10"/>
  <c r="M5" i="10"/>
  <c r="L5" i="10"/>
  <c r="K5" i="10"/>
  <c r="M4" i="10"/>
  <c r="L4" i="10"/>
  <c r="K4" i="10"/>
  <c r="M3" i="10"/>
  <c r="L3" i="10"/>
  <c r="K3" i="10"/>
  <c r="M2" i="10"/>
  <c r="L2" i="10"/>
  <c r="K2" i="10"/>
  <c r="J7" i="10"/>
  <c r="I7" i="10"/>
  <c r="H7" i="10"/>
  <c r="J6" i="10"/>
  <c r="I6" i="10"/>
  <c r="H6" i="10"/>
  <c r="J5" i="10"/>
  <c r="I5" i="10"/>
  <c r="H5" i="10"/>
  <c r="J4" i="10"/>
  <c r="I4" i="10"/>
  <c r="H4" i="10"/>
  <c r="J3" i="10"/>
  <c r="I3" i="10"/>
  <c r="H3" i="10"/>
  <c r="J2" i="10"/>
  <c r="I2" i="10"/>
  <c r="H2" i="10"/>
  <c r="G7" i="10"/>
  <c r="F7" i="10"/>
  <c r="E7" i="10"/>
  <c r="D7" i="10"/>
  <c r="C7" i="10"/>
  <c r="B7" i="10"/>
  <c r="G6" i="10"/>
  <c r="F6" i="10"/>
  <c r="E6" i="10"/>
  <c r="D6" i="10"/>
  <c r="C6" i="10"/>
  <c r="B6" i="10"/>
  <c r="G5" i="10"/>
  <c r="F5" i="10"/>
  <c r="E5" i="10"/>
  <c r="D5" i="10"/>
  <c r="C5" i="10"/>
  <c r="B5" i="10"/>
  <c r="G4" i="10"/>
  <c r="F4" i="10"/>
  <c r="E4" i="10"/>
  <c r="D4" i="10"/>
  <c r="C4" i="10"/>
  <c r="B4" i="10"/>
  <c r="G3" i="10"/>
  <c r="F3" i="10"/>
  <c r="E3" i="10"/>
  <c r="D3" i="10"/>
  <c r="C3" i="10"/>
  <c r="B3" i="10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B19" i="1"/>
  <c r="C18" i="1"/>
  <c r="B18" i="1"/>
  <c r="A18" i="1"/>
  <c r="C17" i="1"/>
  <c r="B17" i="1"/>
  <c r="A17" i="1"/>
  <c r="C16" i="1"/>
  <c r="B16" i="1"/>
  <c r="A16" i="1"/>
  <c r="B15" i="1"/>
  <c r="A15" i="1"/>
  <c r="C14" i="1"/>
  <c r="B14" i="1"/>
  <c r="A14" i="1"/>
  <c r="C13" i="1"/>
  <c r="B13" i="1"/>
  <c r="A13" i="1"/>
  <c r="C12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E6" i="1"/>
  <c r="C6" i="1"/>
  <c r="B6" i="1"/>
  <c r="A6" i="1"/>
  <c r="C5" i="1"/>
  <c r="B5" i="1"/>
  <c r="A5" i="1"/>
  <c r="G4" i="1"/>
  <c r="F4" i="1"/>
  <c r="E4" i="1"/>
  <c r="C4" i="1"/>
  <c r="B4" i="1"/>
  <c r="A4" i="1"/>
  <c r="E3" i="1"/>
  <c r="C3" i="1"/>
  <c r="B3" i="1"/>
  <c r="A3" i="1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E2" i="1"/>
  <c r="F2" i="1"/>
  <c r="G2" i="1"/>
  <c r="I25" i="2"/>
  <c r="I19" i="2"/>
  <c r="L39" i="2"/>
  <c r="L44" i="2" s="1"/>
  <c r="V2" i="9" s="1"/>
  <c r="K39" i="2"/>
  <c r="J39" i="2"/>
  <c r="I13" i="2"/>
  <c r="I7" i="2"/>
  <c r="Q44" i="10" l="1"/>
  <c r="T44" i="10"/>
  <c r="I21" i="6"/>
  <c r="J21" i="6"/>
  <c r="U44" i="10"/>
  <c r="V44" i="10"/>
  <c r="V45" i="10" s="1"/>
  <c r="I51" i="6"/>
  <c r="T10" i="9" s="1"/>
  <c r="H36" i="8"/>
  <c r="H22" i="8"/>
  <c r="L16" i="14"/>
  <c r="K51" i="1"/>
  <c r="K16" i="14"/>
  <c r="J51" i="1"/>
  <c r="J16" i="14"/>
  <c r="I51" i="1"/>
  <c r="I53" i="15"/>
  <c r="T8" i="9" s="1"/>
  <c r="J53" i="15"/>
  <c r="U8" i="9" s="1"/>
  <c r="H29" i="8"/>
  <c r="V35" i="10"/>
  <c r="V36" i="10" s="1"/>
  <c r="T35" i="10"/>
  <c r="U35" i="10"/>
  <c r="J26" i="14"/>
  <c r="V26" i="10"/>
  <c r="V27" i="10" s="1"/>
  <c r="K48" i="7"/>
  <c r="K60" i="14" s="1"/>
  <c r="T26" i="10"/>
  <c r="U26" i="10"/>
  <c r="I22" i="4"/>
  <c r="K26" i="14"/>
  <c r="K51" i="7"/>
  <c r="K51" i="14" s="1"/>
  <c r="K46" i="7"/>
  <c r="J49" i="1" s="1"/>
  <c r="I46" i="1"/>
  <c r="L26" i="14"/>
  <c r="K50" i="1"/>
  <c r="K53" i="14"/>
  <c r="I49" i="1"/>
  <c r="J31" i="14"/>
  <c r="I47" i="1"/>
  <c r="J60" i="14"/>
  <c r="K46" i="1"/>
  <c r="L54" i="14"/>
  <c r="L41" i="14"/>
  <c r="K48" i="1"/>
  <c r="I48" i="1"/>
  <c r="J41" i="14"/>
  <c r="J46" i="1"/>
  <c r="K54" i="14"/>
  <c r="J48" i="1"/>
  <c r="K41" i="14"/>
  <c r="K45" i="1"/>
  <c r="J53" i="14"/>
  <c r="I45" i="1"/>
  <c r="L42" i="14"/>
  <c r="K44" i="1"/>
  <c r="K42" i="14"/>
  <c r="J44" i="1"/>
  <c r="J42" i="14"/>
  <c r="I44" i="1"/>
  <c r="V17" i="10"/>
  <c r="V18" i="10" s="1"/>
  <c r="T17" i="10"/>
  <c r="U17" i="10"/>
  <c r="H15" i="8"/>
  <c r="L33" i="14"/>
  <c r="K31" i="1"/>
  <c r="L15" i="14"/>
  <c r="K23" i="1"/>
  <c r="L10" i="14"/>
  <c r="K39" i="1"/>
  <c r="L40" i="14"/>
  <c r="L14" i="14"/>
  <c r="L11" i="14"/>
  <c r="L19" i="14"/>
  <c r="L45" i="14"/>
  <c r="L46" i="14"/>
  <c r="L57" i="14"/>
  <c r="L30" i="14"/>
  <c r="L7" i="14"/>
  <c r="L13" i="14"/>
  <c r="L18" i="14"/>
  <c r="L12" i="14"/>
  <c r="L3" i="14"/>
  <c r="L43" i="14"/>
  <c r="L44" i="14"/>
  <c r="L23" i="14"/>
  <c r="L32" i="14"/>
  <c r="L21" i="14"/>
  <c r="L8" i="14"/>
  <c r="L28" i="14"/>
  <c r="L34" i="14"/>
  <c r="L25" i="14"/>
  <c r="L36" i="14"/>
  <c r="L17" i="14"/>
  <c r="L27" i="14"/>
  <c r="L29" i="14"/>
  <c r="L35" i="14"/>
  <c r="I4" i="14"/>
  <c r="I6" i="14"/>
  <c r="I9" i="14"/>
  <c r="I50" i="14"/>
  <c r="I32" i="14"/>
  <c r="I21" i="14"/>
  <c r="I8" i="14"/>
  <c r="I28" i="14"/>
  <c r="I34" i="14"/>
  <c r="I25" i="14"/>
  <c r="I30" i="14"/>
  <c r="I7" i="14"/>
  <c r="I13" i="14"/>
  <c r="I37" i="14"/>
  <c r="I18" i="14"/>
  <c r="I12" i="14"/>
  <c r="I3" i="14"/>
  <c r="I43" i="14"/>
  <c r="I44" i="14"/>
  <c r="I23" i="14"/>
  <c r="I20" i="14"/>
  <c r="I5" i="14"/>
  <c r="I38" i="14"/>
  <c r="I39" i="14"/>
  <c r="I14" i="14"/>
  <c r="I11" i="14"/>
  <c r="I19" i="14"/>
  <c r="I45" i="14"/>
  <c r="I46" i="14"/>
  <c r="I57" i="14"/>
  <c r="I36" i="14"/>
  <c r="I17" i="14"/>
  <c r="I27" i="14"/>
  <c r="I10" i="14"/>
  <c r="I29" i="14"/>
  <c r="I15" i="14"/>
  <c r="I35" i="14"/>
  <c r="I40" i="14"/>
  <c r="I33" i="14"/>
  <c r="K51" i="6"/>
  <c r="V10" i="9" s="1"/>
  <c r="V12" i="9" s="1"/>
  <c r="V14" i="9" s="1"/>
  <c r="H47" i="8" s="1"/>
  <c r="J22" i="4"/>
  <c r="J50" i="4"/>
  <c r="U6" i="9" s="1"/>
  <c r="I51" i="3"/>
  <c r="T4" i="9" s="1"/>
  <c r="J51" i="3"/>
  <c r="U4" i="9" s="1"/>
  <c r="H41" i="1"/>
  <c r="I50" i="4"/>
  <c r="T6" i="9" s="1"/>
  <c r="H39" i="1"/>
  <c r="H43" i="1"/>
  <c r="H17" i="7"/>
  <c r="J17" i="7" s="1"/>
  <c r="J37" i="14" s="1"/>
  <c r="H38" i="1"/>
  <c r="H42" i="1"/>
  <c r="H40" i="1"/>
  <c r="L14" i="7"/>
  <c r="L38" i="14" s="1"/>
  <c r="L17" i="7"/>
  <c r="L37" i="14" s="1"/>
  <c r="L18" i="7"/>
  <c r="L39" i="14" s="1"/>
  <c r="G20" i="7"/>
  <c r="G22" i="7"/>
  <c r="G24" i="7"/>
  <c r="G26" i="7"/>
  <c r="G28" i="7"/>
  <c r="G30" i="7"/>
  <c r="G32" i="7"/>
  <c r="G34" i="7"/>
  <c r="G36" i="7"/>
  <c r="G38" i="7"/>
  <c r="K38" i="7" s="1"/>
  <c r="K46" i="14" s="1"/>
  <c r="G40" i="7"/>
  <c r="K40" i="7" s="1"/>
  <c r="K25" i="14" s="1"/>
  <c r="G42" i="7"/>
  <c r="K42" i="7" s="1"/>
  <c r="K57" i="14" s="1"/>
  <c r="G21" i="7"/>
  <c r="G23" i="7"/>
  <c r="H23" i="7" s="1"/>
  <c r="J23" i="7" s="1"/>
  <c r="J10" i="14" s="1"/>
  <c r="G25" i="7"/>
  <c r="H25" i="7" s="1"/>
  <c r="J25" i="7" s="1"/>
  <c r="J12" i="14" s="1"/>
  <c r="G27" i="7"/>
  <c r="G29" i="7"/>
  <c r="G31" i="7"/>
  <c r="G33" i="7"/>
  <c r="G35" i="7"/>
  <c r="H35" i="7" s="1"/>
  <c r="J35" i="7" s="1"/>
  <c r="J35" i="14" s="1"/>
  <c r="G37" i="7"/>
  <c r="H37" i="7" s="1"/>
  <c r="J37" i="7" s="1"/>
  <c r="J44" i="14" s="1"/>
  <c r="G39" i="7"/>
  <c r="H39" i="7" s="1"/>
  <c r="J39" i="7" s="1"/>
  <c r="J40" i="14" s="1"/>
  <c r="G41" i="7"/>
  <c r="H41" i="7" s="1"/>
  <c r="J41" i="7" s="1"/>
  <c r="J23" i="14" s="1"/>
  <c r="G43" i="7"/>
  <c r="H43" i="7" s="1"/>
  <c r="J43" i="7" s="1"/>
  <c r="J33" i="14" s="1"/>
  <c r="L16" i="7"/>
  <c r="L50" i="14" s="1"/>
  <c r="G3" i="7"/>
  <c r="H3" i="7" s="1"/>
  <c r="J3" i="7" s="1"/>
  <c r="J36" i="14" s="1"/>
  <c r="L4" i="7"/>
  <c r="L4" i="14" s="1"/>
  <c r="G5" i="7"/>
  <c r="H5" i="7" s="1"/>
  <c r="J5" i="7" s="1"/>
  <c r="J30" i="14" s="1"/>
  <c r="L6" i="7"/>
  <c r="L20" i="14" s="1"/>
  <c r="G7" i="7"/>
  <c r="H7" i="7" s="1"/>
  <c r="J7" i="7" s="1"/>
  <c r="J17" i="14" s="1"/>
  <c r="L8" i="7"/>
  <c r="L6" i="14" s="1"/>
  <c r="G9" i="7"/>
  <c r="H9" i="7" s="1"/>
  <c r="J9" i="7" s="1"/>
  <c r="J7" i="14" s="1"/>
  <c r="L10" i="7"/>
  <c r="L5" i="14" s="1"/>
  <c r="G11" i="7"/>
  <c r="H11" i="7" s="1"/>
  <c r="J11" i="7" s="1"/>
  <c r="J27" i="14" s="1"/>
  <c r="L12" i="7"/>
  <c r="L9" i="14" s="1"/>
  <c r="G13" i="7"/>
  <c r="H13" i="7" s="1"/>
  <c r="J13" i="7" s="1"/>
  <c r="J13" i="14" s="1"/>
  <c r="H4" i="1"/>
  <c r="H8" i="1"/>
  <c r="H10" i="1"/>
  <c r="H12" i="1"/>
  <c r="H14" i="1"/>
  <c r="H16" i="1"/>
  <c r="H18" i="1"/>
  <c r="H20" i="1"/>
  <c r="H24" i="1"/>
  <c r="H26" i="1"/>
  <c r="H34" i="1"/>
  <c r="H3" i="1"/>
  <c r="H7" i="1"/>
  <c r="H11" i="1"/>
  <c r="H23" i="1"/>
  <c r="H28" i="1"/>
  <c r="H29" i="1"/>
  <c r="H32" i="1"/>
  <c r="H33" i="1"/>
  <c r="H36" i="1"/>
  <c r="H37" i="1"/>
  <c r="H6" i="1"/>
  <c r="H22" i="1"/>
  <c r="H30" i="1"/>
  <c r="H5" i="1"/>
  <c r="H9" i="1"/>
  <c r="H13" i="1"/>
  <c r="H17" i="1"/>
  <c r="H21" i="1"/>
  <c r="H25" i="1"/>
  <c r="H27" i="1"/>
  <c r="H31" i="1"/>
  <c r="T8" i="10"/>
  <c r="U8" i="10"/>
  <c r="V8" i="10"/>
  <c r="H8" i="8"/>
  <c r="K44" i="2"/>
  <c r="U2" i="9" s="1"/>
  <c r="J44" i="2"/>
  <c r="T2" i="9" s="1"/>
  <c r="H35" i="1"/>
  <c r="T9" i="10"/>
  <c r="H14" i="7"/>
  <c r="J14" i="7" s="1"/>
  <c r="J38" i="14" s="1"/>
  <c r="K14" i="7"/>
  <c r="K38" i="14" s="1"/>
  <c r="H16" i="7"/>
  <c r="J16" i="7" s="1"/>
  <c r="J50" i="14" s="1"/>
  <c r="K16" i="7"/>
  <c r="K50" i="14" s="1"/>
  <c r="H18" i="7"/>
  <c r="J18" i="7" s="1"/>
  <c r="J39" i="14" s="1"/>
  <c r="K18" i="7"/>
  <c r="K39" i="14" s="1"/>
  <c r="H4" i="7"/>
  <c r="J4" i="7" s="1"/>
  <c r="J4" i="14" s="1"/>
  <c r="K4" i="7"/>
  <c r="K4" i="14" s="1"/>
  <c r="H6" i="7"/>
  <c r="J6" i="7" s="1"/>
  <c r="J20" i="14" s="1"/>
  <c r="K6" i="7"/>
  <c r="K20" i="14" s="1"/>
  <c r="H8" i="7"/>
  <c r="J8" i="7" s="1"/>
  <c r="J6" i="14" s="1"/>
  <c r="K8" i="7"/>
  <c r="K6" i="14" s="1"/>
  <c r="H10" i="7"/>
  <c r="J10" i="7" s="1"/>
  <c r="J5" i="14" s="1"/>
  <c r="K10" i="7"/>
  <c r="K5" i="14" s="1"/>
  <c r="H12" i="7"/>
  <c r="J12" i="7" s="1"/>
  <c r="J9" i="14" s="1"/>
  <c r="K12" i="7"/>
  <c r="K9" i="14" s="1"/>
  <c r="K17" i="7"/>
  <c r="K37" i="14" s="1"/>
  <c r="T45" i="10" l="1"/>
  <c r="U45" i="10"/>
  <c r="T36" i="10"/>
  <c r="U36" i="10"/>
  <c r="J47" i="1"/>
  <c r="T27" i="10"/>
  <c r="U27" i="10"/>
  <c r="K31" i="14"/>
  <c r="H38" i="8"/>
  <c r="D47" i="8" s="1"/>
  <c r="U18" i="10"/>
  <c r="T12" i="9"/>
  <c r="T18" i="10"/>
  <c r="U12" i="9"/>
  <c r="U14" i="9" s="1"/>
  <c r="G47" i="8" s="1"/>
  <c r="K9" i="7"/>
  <c r="I17" i="1"/>
  <c r="I12" i="1"/>
  <c r="I8" i="1"/>
  <c r="I4" i="1"/>
  <c r="I16" i="1"/>
  <c r="I11" i="1"/>
  <c r="I7" i="1"/>
  <c r="I3" i="1"/>
  <c r="I39" i="1"/>
  <c r="I23" i="1"/>
  <c r="J40" i="1"/>
  <c r="K17" i="1"/>
  <c r="J17" i="1"/>
  <c r="I13" i="1"/>
  <c r="J10" i="1"/>
  <c r="J6" i="1"/>
  <c r="J18" i="1"/>
  <c r="J14" i="1"/>
  <c r="K10" i="1"/>
  <c r="K6" i="1"/>
  <c r="K16" i="1"/>
  <c r="I37" i="1"/>
  <c r="J38" i="1"/>
  <c r="I5" i="1"/>
  <c r="I10" i="1"/>
  <c r="I6" i="1"/>
  <c r="I18" i="1"/>
  <c r="I14" i="1"/>
  <c r="I9" i="1"/>
  <c r="I43" i="1"/>
  <c r="I35" i="1"/>
  <c r="K14" i="1"/>
  <c r="K3" i="7"/>
  <c r="K36" i="14" s="1"/>
  <c r="J12" i="1"/>
  <c r="J8" i="1"/>
  <c r="J4" i="1"/>
  <c r="J16" i="1"/>
  <c r="K12" i="1"/>
  <c r="K8" i="1"/>
  <c r="K4" i="1"/>
  <c r="I41" i="1"/>
  <c r="I25" i="1"/>
  <c r="J42" i="1"/>
  <c r="K18" i="1"/>
  <c r="U9" i="10"/>
  <c r="K7" i="7"/>
  <c r="K17" i="14" s="1"/>
  <c r="H38" i="7"/>
  <c r="J38" i="7" s="1"/>
  <c r="J46" i="14" s="1"/>
  <c r="K13" i="7"/>
  <c r="K13" i="14" s="1"/>
  <c r="K11" i="7"/>
  <c r="K27" i="14" s="1"/>
  <c r="H42" i="7"/>
  <c r="J42" i="7" s="1"/>
  <c r="J57" i="14" s="1"/>
  <c r="K5" i="7"/>
  <c r="K30" i="14" s="1"/>
  <c r="K31" i="7"/>
  <c r="K15" i="14" s="1"/>
  <c r="H31" i="7"/>
  <c r="J31" i="7" s="1"/>
  <c r="J15" i="14" s="1"/>
  <c r="H34" i="7"/>
  <c r="J34" i="7" s="1"/>
  <c r="J45" i="14" s="1"/>
  <c r="K34" i="7"/>
  <c r="K45" i="14" s="1"/>
  <c r="H26" i="7"/>
  <c r="J26" i="7" s="1"/>
  <c r="J11" i="14" s="1"/>
  <c r="K26" i="7"/>
  <c r="K11" i="14" s="1"/>
  <c r="K41" i="7"/>
  <c r="K23" i="14" s="1"/>
  <c r="K43" i="7"/>
  <c r="K33" i="14" s="1"/>
  <c r="K39" i="7"/>
  <c r="K40" i="14" s="1"/>
  <c r="K36" i="7"/>
  <c r="K34" i="14" s="1"/>
  <c r="H36" i="7"/>
  <c r="J36" i="7" s="1"/>
  <c r="J34" i="14" s="1"/>
  <c r="H20" i="7"/>
  <c r="J20" i="7" s="1"/>
  <c r="J32" i="14" s="1"/>
  <c r="K20" i="7"/>
  <c r="K32" i="14" s="1"/>
  <c r="K29" i="7"/>
  <c r="K3" i="14" s="1"/>
  <c r="H29" i="7"/>
  <c r="J29" i="7" s="1"/>
  <c r="J3" i="14" s="1"/>
  <c r="K21" i="7"/>
  <c r="K18" i="14" s="1"/>
  <c r="H21" i="7"/>
  <c r="J21" i="7" s="1"/>
  <c r="J18" i="14" s="1"/>
  <c r="H32" i="7"/>
  <c r="J32" i="7" s="1"/>
  <c r="J28" i="14" s="1"/>
  <c r="K32" i="7"/>
  <c r="K28" i="14" s="1"/>
  <c r="H24" i="7"/>
  <c r="J24" i="7" s="1"/>
  <c r="J21" i="14" s="1"/>
  <c r="K24" i="7"/>
  <c r="K21" i="14" s="1"/>
  <c r="K33" i="7"/>
  <c r="K43" i="14" s="1"/>
  <c r="H33" i="7"/>
  <c r="J33" i="7" s="1"/>
  <c r="J43" i="14" s="1"/>
  <c r="H28" i="7"/>
  <c r="J28" i="7" s="1"/>
  <c r="J8" i="14" s="1"/>
  <c r="K28" i="7"/>
  <c r="K8" i="14" s="1"/>
  <c r="H27" i="7"/>
  <c r="J27" i="7" s="1"/>
  <c r="J29" i="14" s="1"/>
  <c r="K27" i="7"/>
  <c r="K29" i="14" s="1"/>
  <c r="H30" i="7"/>
  <c r="J30" i="7" s="1"/>
  <c r="J19" i="14" s="1"/>
  <c r="K30" i="7"/>
  <c r="K19" i="14" s="1"/>
  <c r="H22" i="7"/>
  <c r="J22" i="7" s="1"/>
  <c r="J14" i="14" s="1"/>
  <c r="K22" i="7"/>
  <c r="K14" i="14" s="1"/>
  <c r="K37" i="7"/>
  <c r="K44" i="14" s="1"/>
  <c r="K25" i="7"/>
  <c r="K12" i="14" s="1"/>
  <c r="K23" i="7"/>
  <c r="K10" i="14" s="1"/>
  <c r="H40" i="7"/>
  <c r="J40" i="7" s="1"/>
  <c r="J25" i="14" s="1"/>
  <c r="K35" i="7"/>
  <c r="K35" i="14" s="1"/>
  <c r="V9" i="10"/>
  <c r="V47" i="10" s="1"/>
  <c r="V48" i="10" s="1"/>
  <c r="J44" i="10"/>
  <c r="H44" i="10"/>
  <c r="I44" i="10"/>
  <c r="S44" i="10"/>
  <c r="R44" i="10"/>
  <c r="N44" i="10"/>
  <c r="O44" i="10"/>
  <c r="P44" i="10"/>
  <c r="M44" i="10"/>
  <c r="L44" i="10"/>
  <c r="K44" i="10"/>
  <c r="K11" i="6"/>
  <c r="J11" i="6"/>
  <c r="I11" i="6"/>
  <c r="D38" i="10"/>
  <c r="C38" i="10"/>
  <c r="B38" i="10"/>
  <c r="D34" i="8"/>
  <c r="D33" i="8"/>
  <c r="D32" i="8"/>
  <c r="D31" i="8"/>
  <c r="E32" i="8"/>
  <c r="T47" i="10" l="1"/>
  <c r="U47" i="10"/>
  <c r="U48" i="10" s="1"/>
  <c r="T14" i="9"/>
  <c r="F47" i="8" s="1"/>
  <c r="J9" i="1"/>
  <c r="K7" i="14"/>
  <c r="I22" i="1"/>
  <c r="I28" i="1"/>
  <c r="J21" i="1"/>
  <c r="J43" i="1"/>
  <c r="J5" i="1"/>
  <c r="J25" i="1"/>
  <c r="J27" i="1"/>
  <c r="J32" i="1"/>
  <c r="I36" i="1"/>
  <c r="I34" i="1"/>
  <c r="I42" i="1"/>
  <c r="J35" i="1"/>
  <c r="I30" i="1"/>
  <c r="J33" i="1"/>
  <c r="I32" i="1"/>
  <c r="J29" i="1"/>
  <c r="J36" i="1"/>
  <c r="J26" i="1"/>
  <c r="I31" i="1"/>
  <c r="J11" i="1"/>
  <c r="J23" i="1"/>
  <c r="I24" i="1"/>
  <c r="I20" i="1"/>
  <c r="J34" i="1"/>
  <c r="I38" i="1"/>
  <c r="J30" i="1"/>
  <c r="I33" i="1"/>
  <c r="I29" i="1"/>
  <c r="J41" i="1"/>
  <c r="J7" i="1"/>
  <c r="J3" i="1"/>
  <c r="J37" i="1"/>
  <c r="I27" i="1"/>
  <c r="I40" i="1"/>
  <c r="J22" i="1"/>
  <c r="J28" i="1"/>
  <c r="J24" i="1"/>
  <c r="I21" i="1"/>
  <c r="J20" i="1"/>
  <c r="J39" i="1"/>
  <c r="I26" i="1"/>
  <c r="J31" i="1"/>
  <c r="J13" i="1"/>
  <c r="G44" i="10"/>
  <c r="F44" i="10"/>
  <c r="C44" i="10"/>
  <c r="B44" i="10"/>
  <c r="D44" i="10"/>
  <c r="E44" i="10"/>
  <c r="T48" i="10" l="1"/>
  <c r="E25" i="8"/>
  <c r="F27" i="8"/>
  <c r="F26" i="8"/>
  <c r="F25" i="8"/>
  <c r="I22" i="14" l="1"/>
  <c r="C26" i="8" l="1"/>
  <c r="D24" i="8"/>
  <c r="G29" i="10" l="1"/>
  <c r="F29" i="10"/>
  <c r="E29" i="10"/>
  <c r="D29" i="10"/>
  <c r="C29" i="10"/>
  <c r="B29" i="10"/>
  <c r="E2" i="7" l="1"/>
  <c r="D2" i="7"/>
  <c r="C2" i="7"/>
  <c r="G28" i="8" l="1"/>
  <c r="F28" i="8"/>
  <c r="E28" i="8"/>
  <c r="C28" i="8"/>
  <c r="G27" i="8"/>
  <c r="E27" i="8"/>
  <c r="C27" i="8"/>
  <c r="E26" i="8"/>
  <c r="G25" i="8"/>
  <c r="C25" i="8"/>
  <c r="G24" i="8"/>
  <c r="F24" i="8"/>
  <c r="E24" i="8"/>
  <c r="C24" i="8"/>
  <c r="G23" i="8"/>
  <c r="F23" i="8"/>
  <c r="C23" i="8"/>
  <c r="B23" i="8"/>
  <c r="K38" i="15" l="1"/>
  <c r="K44" i="15" s="1"/>
  <c r="S8" i="9" s="1"/>
  <c r="J38" i="15"/>
  <c r="I38" i="15"/>
  <c r="K32" i="15"/>
  <c r="K37" i="15" s="1"/>
  <c r="P8" i="9" s="1"/>
  <c r="J32" i="15"/>
  <c r="I32" i="15"/>
  <c r="K25" i="15"/>
  <c r="K31" i="15" s="1"/>
  <c r="M8" i="9" s="1"/>
  <c r="J25" i="15"/>
  <c r="I25" i="15"/>
  <c r="K19" i="15"/>
  <c r="K24" i="15" s="1"/>
  <c r="J8" i="9" s="1"/>
  <c r="J19" i="15"/>
  <c r="I19" i="15"/>
  <c r="K12" i="15"/>
  <c r="K16" i="15" s="1"/>
  <c r="G8" i="9" s="1"/>
  <c r="J12" i="15"/>
  <c r="I12" i="15"/>
  <c r="K3" i="15"/>
  <c r="K10" i="15" s="1"/>
  <c r="D8" i="9" s="1"/>
  <c r="J3" i="15"/>
  <c r="I3" i="15"/>
  <c r="J16" i="15" l="1"/>
  <c r="F8" i="9" s="1"/>
  <c r="J10" i="15"/>
  <c r="C8" i="9" s="1"/>
  <c r="J31" i="15"/>
  <c r="L8" i="9" s="1"/>
  <c r="J44" i="15"/>
  <c r="R8" i="9" s="1"/>
  <c r="I37" i="15"/>
  <c r="N8" i="9" s="1"/>
  <c r="I16" i="15"/>
  <c r="E8" i="9" s="1"/>
  <c r="I24" i="15"/>
  <c r="H8" i="9" s="1"/>
  <c r="I44" i="15"/>
  <c r="Q8" i="9" s="1"/>
  <c r="J37" i="15"/>
  <c r="O8" i="9" s="1"/>
  <c r="J24" i="15"/>
  <c r="I8" i="9" s="1"/>
  <c r="I10" i="15"/>
  <c r="B8" i="9" s="1"/>
  <c r="I31" i="15"/>
  <c r="K8" i="9" s="1"/>
  <c r="G25" i="10" l="1"/>
  <c r="F25" i="10"/>
  <c r="E25" i="10"/>
  <c r="G24" i="10"/>
  <c r="F24" i="10"/>
  <c r="E24" i="10"/>
  <c r="G23" i="10"/>
  <c r="F23" i="10"/>
  <c r="E23" i="10"/>
  <c r="G22" i="10"/>
  <c r="F22" i="10"/>
  <c r="E22" i="10"/>
  <c r="G21" i="10"/>
  <c r="F21" i="10"/>
  <c r="E21" i="10"/>
  <c r="G20" i="10"/>
  <c r="F20" i="10"/>
  <c r="E20" i="10"/>
  <c r="L35" i="2" l="1"/>
  <c r="K35" i="2"/>
  <c r="J35" i="2"/>
  <c r="K39" i="3" l="1"/>
  <c r="J39" i="3"/>
  <c r="I39" i="3"/>
  <c r="K32" i="3"/>
  <c r="J32" i="3"/>
  <c r="I32" i="3"/>
  <c r="K25" i="3"/>
  <c r="K31" i="3" s="1"/>
  <c r="J25" i="3"/>
  <c r="I25" i="3"/>
  <c r="K19" i="3"/>
  <c r="K24" i="3" s="1"/>
  <c r="J4" i="9" s="1"/>
  <c r="J19" i="3"/>
  <c r="J24" i="3" s="1"/>
  <c r="I4" i="9" s="1"/>
  <c r="I19" i="3"/>
  <c r="K36" i="4"/>
  <c r="J36" i="4"/>
  <c r="I36" i="4"/>
  <c r="K30" i="4"/>
  <c r="J30" i="4"/>
  <c r="I30" i="4"/>
  <c r="K37" i="6"/>
  <c r="J37" i="6"/>
  <c r="I37" i="6"/>
  <c r="K23" i="4"/>
  <c r="K29" i="4" s="1"/>
  <c r="J23" i="4"/>
  <c r="I23" i="4"/>
  <c r="I24" i="3" l="1"/>
  <c r="H4" i="9" s="1"/>
  <c r="I35" i="4"/>
  <c r="I31" i="3"/>
  <c r="K35" i="4"/>
  <c r="J35" i="4"/>
  <c r="I29" i="4"/>
  <c r="J29" i="4"/>
  <c r="J31" i="3"/>
  <c r="J8" i="10" l="1"/>
  <c r="P8" i="10"/>
  <c r="N8" i="10"/>
  <c r="O8" i="10"/>
  <c r="I8" i="10"/>
  <c r="H8" i="10"/>
  <c r="G35" i="8"/>
  <c r="F35" i="8"/>
  <c r="G34" i="8"/>
  <c r="F34" i="8"/>
  <c r="G33" i="8"/>
  <c r="F33" i="8"/>
  <c r="F32" i="8"/>
  <c r="F31" i="8"/>
  <c r="G30" i="8"/>
  <c r="F30" i="8"/>
  <c r="F16" i="8"/>
  <c r="G16" i="8"/>
  <c r="G9" i="8"/>
  <c r="F9" i="8"/>
  <c r="E35" i="8"/>
  <c r="E34" i="8"/>
  <c r="E33" i="8"/>
  <c r="E30" i="8"/>
  <c r="D35" i="8"/>
  <c r="D30" i="8"/>
  <c r="D16" i="8"/>
  <c r="D9" i="8"/>
  <c r="C16" i="8"/>
  <c r="C9" i="8"/>
  <c r="B30" i="8"/>
  <c r="B14" i="8"/>
  <c r="B9" i="8"/>
  <c r="C46" i="8"/>
  <c r="C45" i="8"/>
  <c r="C44" i="8"/>
  <c r="C42" i="8"/>
  <c r="G7" i="8"/>
  <c r="G6" i="8"/>
  <c r="G5" i="8"/>
  <c r="G4" i="8"/>
  <c r="G3" i="8"/>
  <c r="G2" i="8"/>
  <c r="F7" i="8"/>
  <c r="F6" i="8"/>
  <c r="F5" i="8"/>
  <c r="F4" i="8"/>
  <c r="F3" i="8"/>
  <c r="F2" i="8"/>
  <c r="E7" i="8"/>
  <c r="E6" i="8"/>
  <c r="E5" i="8"/>
  <c r="E4" i="8"/>
  <c r="E3" i="8"/>
  <c r="E2" i="8"/>
  <c r="D7" i="8"/>
  <c r="D6" i="8"/>
  <c r="D5" i="8"/>
  <c r="D4" i="8"/>
  <c r="D3" i="8"/>
  <c r="D2" i="8"/>
  <c r="D8" i="8" l="1"/>
  <c r="K41" i="6" l="1"/>
  <c r="S10" i="9" s="1"/>
  <c r="J41" i="6"/>
  <c r="R10" i="9" s="1"/>
  <c r="K30" i="6"/>
  <c r="K34" i="6" s="1"/>
  <c r="P10" i="9" s="1"/>
  <c r="J30" i="6"/>
  <c r="I30" i="6"/>
  <c r="K23" i="6"/>
  <c r="K28" i="6" s="1"/>
  <c r="M10" i="9" s="1"/>
  <c r="J23" i="6"/>
  <c r="I23" i="6"/>
  <c r="J10" i="9"/>
  <c r="K13" i="6"/>
  <c r="G10" i="9" s="1"/>
  <c r="K3" i="6"/>
  <c r="K9" i="6" s="1"/>
  <c r="D10" i="9" s="1"/>
  <c r="J3" i="6"/>
  <c r="I3" i="6"/>
  <c r="K42" i="4"/>
  <c r="S6" i="9" s="1"/>
  <c r="P6" i="9"/>
  <c r="M6" i="9"/>
  <c r="L6" i="9"/>
  <c r="K6" i="9"/>
  <c r="H6" i="9"/>
  <c r="K12" i="4"/>
  <c r="K16" i="4" s="1"/>
  <c r="G6" i="9" s="1"/>
  <c r="J12" i="4"/>
  <c r="I12" i="4"/>
  <c r="K3" i="4"/>
  <c r="K10" i="4" s="1"/>
  <c r="J3" i="4"/>
  <c r="I3" i="4"/>
  <c r="J28" i="6" l="1"/>
  <c r="L10" i="9" s="1"/>
  <c r="I10" i="9"/>
  <c r="O6" i="9"/>
  <c r="I6" i="9"/>
  <c r="J6" i="9"/>
  <c r="J10" i="4"/>
  <c r="I16" i="4"/>
  <c r="E6" i="9" s="1"/>
  <c r="I42" i="4"/>
  <c r="Q6" i="9" s="1"/>
  <c r="I10" i="4"/>
  <c r="H10" i="9"/>
  <c r="I28" i="6"/>
  <c r="K10" i="9" s="1"/>
  <c r="I34" i="6"/>
  <c r="N10" i="9" s="1"/>
  <c r="N6" i="9"/>
  <c r="J9" i="6"/>
  <c r="I41" i="6"/>
  <c r="Q10" i="9" s="1"/>
  <c r="I13" i="6"/>
  <c r="E10" i="9" s="1"/>
  <c r="J13" i="6"/>
  <c r="F10" i="9" s="1"/>
  <c r="I9" i="6"/>
  <c r="B10" i="9" s="1"/>
  <c r="J34" i="6"/>
  <c r="O10" i="9" s="1"/>
  <c r="J16" i="4"/>
  <c r="F6" i="9" s="1"/>
  <c r="J42" i="4"/>
  <c r="R6" i="9" s="1"/>
  <c r="K44" i="3"/>
  <c r="S4" i="9" s="1"/>
  <c r="K38" i="3"/>
  <c r="P4" i="9" s="1"/>
  <c r="C10" i="9" l="1"/>
  <c r="J44" i="3"/>
  <c r="R4" i="9" s="1"/>
  <c r="J38" i="3"/>
  <c r="O4" i="9" s="1"/>
  <c r="I44" i="3"/>
  <c r="Q4" i="9" s="1"/>
  <c r="I38" i="3"/>
  <c r="N4" i="9" s="1"/>
  <c r="K3" i="3"/>
  <c r="J3" i="3"/>
  <c r="I3" i="3"/>
  <c r="J16" i="2" l="1"/>
  <c r="K16" i="2"/>
  <c r="L16" i="2"/>
  <c r="L20" i="2" s="1"/>
  <c r="J2" i="9" s="1"/>
  <c r="K20" i="2" l="1"/>
  <c r="I2" i="9" s="1"/>
  <c r="J20" i="2"/>
  <c r="H2" i="9" s="1"/>
  <c r="M4" i="9" l="1"/>
  <c r="L4" i="9" l="1"/>
  <c r="K4" i="9"/>
  <c r="C41" i="8"/>
  <c r="B2" i="1"/>
  <c r="A2" i="1"/>
  <c r="L38" i="2"/>
  <c r="S2" i="9" s="1"/>
  <c r="S12" i="9" l="1"/>
  <c r="S14" i="9" s="1"/>
  <c r="H46" i="8" s="1"/>
  <c r="K38" i="2"/>
  <c r="J38" i="2"/>
  <c r="R2" i="9" l="1"/>
  <c r="R12" i="9" s="1"/>
  <c r="R14" i="9" s="1"/>
  <c r="G46" i="8" s="1"/>
  <c r="Q2" i="9"/>
  <c r="Q12" i="9" s="1"/>
  <c r="Q14" i="9" l="1"/>
  <c r="F46" i="8" s="1"/>
  <c r="D2" i="1"/>
  <c r="C2" i="1"/>
  <c r="B3" i="7" l="1"/>
  <c r="B4" i="7"/>
  <c r="B5" i="7"/>
  <c r="B6" i="7"/>
  <c r="B7" i="7"/>
  <c r="B8" i="7"/>
  <c r="B9" i="7"/>
  <c r="B10" i="7"/>
  <c r="B11" i="7"/>
  <c r="B12" i="7"/>
  <c r="B13" i="7"/>
  <c r="B14" i="7"/>
  <c r="B15" i="7"/>
  <c r="B16" i="7"/>
  <c r="B17" i="7"/>
  <c r="B18" i="7"/>
  <c r="B2" i="7"/>
  <c r="A2" i="7"/>
  <c r="R35" i="10"/>
  <c r="Q35" i="10"/>
  <c r="O35" i="10"/>
  <c r="L35" i="10"/>
  <c r="I35" i="10"/>
  <c r="F35" i="10"/>
  <c r="B35" i="10"/>
  <c r="G29" i="8"/>
  <c r="E29" i="8"/>
  <c r="C29" i="8"/>
  <c r="L26" i="10"/>
  <c r="H26" i="10"/>
  <c r="F26" i="10"/>
  <c r="G26" i="10"/>
  <c r="G27" i="10" s="1"/>
  <c r="D26" i="10"/>
  <c r="C26" i="10"/>
  <c r="G22" i="8"/>
  <c r="F22" i="8"/>
  <c r="E22" i="8"/>
  <c r="C22" i="8"/>
  <c r="B22" i="8"/>
  <c r="D6" i="9"/>
  <c r="B6" i="9"/>
  <c r="S17" i="10"/>
  <c r="S18" i="10" s="1"/>
  <c r="P17" i="10"/>
  <c r="P18" i="10" s="1"/>
  <c r="M17" i="10"/>
  <c r="M18" i="10" s="1"/>
  <c r="J17" i="10"/>
  <c r="J18" i="10" s="1"/>
  <c r="H17" i="10"/>
  <c r="D17" i="10"/>
  <c r="B17" i="10"/>
  <c r="G15" i="8"/>
  <c r="F15" i="8"/>
  <c r="E15" i="8"/>
  <c r="D15" i="8"/>
  <c r="B15" i="8"/>
  <c r="K10" i="3"/>
  <c r="D4" i="9" s="1"/>
  <c r="I10" i="3"/>
  <c r="B4" i="9" s="1"/>
  <c r="G2" i="7"/>
  <c r="F2" i="10"/>
  <c r="G2" i="10"/>
  <c r="E2" i="10"/>
  <c r="D2" i="10"/>
  <c r="C2" i="10"/>
  <c r="B2" i="10"/>
  <c r="R45" i="10"/>
  <c r="S26" i="10"/>
  <c r="S27" i="10" s="1"/>
  <c r="S35" i="10"/>
  <c r="R17" i="10"/>
  <c r="R26" i="10"/>
  <c r="Q45" i="10"/>
  <c r="Q17" i="10"/>
  <c r="P45" i="10"/>
  <c r="P26" i="10"/>
  <c r="P27" i="10" s="1"/>
  <c r="O45" i="10"/>
  <c r="N45" i="10"/>
  <c r="N17" i="10"/>
  <c r="N26" i="10"/>
  <c r="M45" i="10"/>
  <c r="M26" i="10"/>
  <c r="M27" i="10" s="1"/>
  <c r="M35" i="10"/>
  <c r="M36" i="10" s="1"/>
  <c r="L45" i="10"/>
  <c r="L17" i="10"/>
  <c r="K45" i="10"/>
  <c r="K35" i="10"/>
  <c r="J45" i="10"/>
  <c r="J26" i="10"/>
  <c r="J27" i="10" s="1"/>
  <c r="I45" i="10"/>
  <c r="H45" i="10"/>
  <c r="F45" i="10"/>
  <c r="G45" i="10"/>
  <c r="G17" i="10"/>
  <c r="G18" i="10" s="1"/>
  <c r="G35" i="10"/>
  <c r="F17" i="10"/>
  <c r="E45" i="10"/>
  <c r="E35" i="10"/>
  <c r="D45" i="10"/>
  <c r="B45" i="10"/>
  <c r="C17" i="10"/>
  <c r="C35" i="10"/>
  <c r="B26" i="10"/>
  <c r="J10" i="2"/>
  <c r="K10" i="2"/>
  <c r="L10" i="2"/>
  <c r="L14" i="2" s="1"/>
  <c r="G2" i="9" s="1"/>
  <c r="J22" i="2"/>
  <c r="K22" i="2"/>
  <c r="L22" i="2"/>
  <c r="L26" i="2" s="1"/>
  <c r="M2" i="9" s="1"/>
  <c r="J28" i="2"/>
  <c r="K28" i="2"/>
  <c r="L28" i="2"/>
  <c r="L3" i="2"/>
  <c r="L8" i="2" s="1"/>
  <c r="D2" i="9" s="1"/>
  <c r="K3" i="2"/>
  <c r="J3" i="2"/>
  <c r="C36" i="8"/>
  <c r="D36" i="8"/>
  <c r="E36" i="8"/>
  <c r="F36" i="8"/>
  <c r="G36" i="8"/>
  <c r="B36" i="8"/>
  <c r="B29" i="8"/>
  <c r="D22" i="8"/>
  <c r="C15" i="8"/>
  <c r="C2" i="8"/>
  <c r="C3" i="8"/>
  <c r="C4" i="8"/>
  <c r="C5" i="8"/>
  <c r="C6" i="8"/>
  <c r="C7" i="8"/>
  <c r="B2" i="8"/>
  <c r="B3" i="8"/>
  <c r="B4" i="8"/>
  <c r="B5" i="8"/>
  <c r="B6" i="8"/>
  <c r="B7" i="8"/>
  <c r="H2" i="7" l="1"/>
  <c r="J2" i="7" s="1"/>
  <c r="J22" i="14" s="1"/>
  <c r="K14" i="2"/>
  <c r="F2" i="9" s="1"/>
  <c r="L18" i="10"/>
  <c r="Q36" i="10"/>
  <c r="B27" i="10"/>
  <c r="C6" i="9"/>
  <c r="R18" i="10"/>
  <c r="F18" i="10"/>
  <c r="B18" i="10"/>
  <c r="L27" i="10"/>
  <c r="R27" i="10"/>
  <c r="L36" i="10"/>
  <c r="J32" i="2"/>
  <c r="N2" i="9" s="1"/>
  <c r="K32" i="2"/>
  <c r="O2" i="9" s="1"/>
  <c r="P9" i="10"/>
  <c r="S8" i="10"/>
  <c r="S9" i="10" s="1"/>
  <c r="K26" i="2"/>
  <c r="L2" i="9" s="1"/>
  <c r="J26" i="2"/>
  <c r="K2" i="9" s="1"/>
  <c r="K8" i="10"/>
  <c r="F8" i="8"/>
  <c r="E8" i="10"/>
  <c r="J14" i="2"/>
  <c r="E2" i="9" s="1"/>
  <c r="K8" i="2"/>
  <c r="C2" i="9" s="1"/>
  <c r="K36" i="10"/>
  <c r="F36" i="10"/>
  <c r="R36" i="10"/>
  <c r="K2" i="7"/>
  <c r="K22" i="14" s="1"/>
  <c r="G36" i="10"/>
  <c r="E36" i="10"/>
  <c r="D35" i="10"/>
  <c r="H35" i="10"/>
  <c r="H36" i="10" s="1"/>
  <c r="J35" i="10"/>
  <c r="J36" i="10" s="1"/>
  <c r="N35" i="10"/>
  <c r="N36" i="10" s="1"/>
  <c r="D29" i="8"/>
  <c r="D38" i="8" s="1"/>
  <c r="F29" i="8"/>
  <c r="B36" i="10"/>
  <c r="C27" i="10"/>
  <c r="D27" i="10"/>
  <c r="H2" i="1"/>
  <c r="G12" i="9"/>
  <c r="G14" i="9" s="1"/>
  <c r="H42" i="8" s="1"/>
  <c r="E26" i="10"/>
  <c r="E27" i="10" s="1"/>
  <c r="K26" i="10"/>
  <c r="K27" i="10" s="1"/>
  <c r="O26" i="10"/>
  <c r="Q26" i="10"/>
  <c r="Q27" i="10" s="1"/>
  <c r="C18" i="10"/>
  <c r="D18" i="10"/>
  <c r="J10" i="3"/>
  <c r="C4" i="9" s="1"/>
  <c r="E17" i="10"/>
  <c r="E18" i="10" s="1"/>
  <c r="I17" i="10"/>
  <c r="I18" i="10" s="1"/>
  <c r="K17" i="10"/>
  <c r="K18" i="10" s="1"/>
  <c r="D12" i="9"/>
  <c r="D14" i="9" s="1"/>
  <c r="H41" i="8" s="1"/>
  <c r="M12" i="9"/>
  <c r="M14" i="9" s="1"/>
  <c r="H44" i="8" s="1"/>
  <c r="Q18" i="10"/>
  <c r="G8" i="10"/>
  <c r="G9" i="10" s="1"/>
  <c r="Q8" i="10"/>
  <c r="L2" i="7"/>
  <c r="L22" i="14" s="1"/>
  <c r="E8" i="8"/>
  <c r="E38" i="8" s="1"/>
  <c r="J8" i="2"/>
  <c r="B2" i="9" s="1"/>
  <c r="B8" i="8"/>
  <c r="B38" i="8" s="1"/>
  <c r="G8" i="8"/>
  <c r="G38" i="8" s="1"/>
  <c r="L32" i="2"/>
  <c r="P2" i="9" s="1"/>
  <c r="C8" i="8"/>
  <c r="C38" i="8" s="1"/>
  <c r="C8" i="10"/>
  <c r="M8" i="10"/>
  <c r="M9" i="10" s="1"/>
  <c r="M47" i="10" s="1"/>
  <c r="M48" i="10" s="1"/>
  <c r="C45" i="10"/>
  <c r="F27" i="10"/>
  <c r="B8" i="10"/>
  <c r="L8" i="10"/>
  <c r="I26" i="10"/>
  <c r="I27" i="10" s="1"/>
  <c r="D8" i="10"/>
  <c r="D9" i="10" s="1"/>
  <c r="F8" i="10"/>
  <c r="R8" i="10"/>
  <c r="P35" i="10"/>
  <c r="J9" i="10"/>
  <c r="O17" i="10"/>
  <c r="O18" i="10" s="1"/>
  <c r="S36" i="10"/>
  <c r="S45" i="10"/>
  <c r="D46" i="8" l="1"/>
  <c r="D44" i="8"/>
  <c r="C43" i="8" s="1"/>
  <c r="D42" i="8"/>
  <c r="D41" i="8"/>
  <c r="K2" i="1"/>
  <c r="J2" i="1"/>
  <c r="I2" i="1"/>
  <c r="R9" i="10"/>
  <c r="R47" i="10" s="1"/>
  <c r="O12" i="9"/>
  <c r="P12" i="9"/>
  <c r="P14" i="9" s="1"/>
  <c r="H45" i="8" s="1"/>
  <c r="N12" i="9"/>
  <c r="F38" i="8"/>
  <c r="G47" i="10"/>
  <c r="G48" i="10" s="1"/>
  <c r="B12" i="9"/>
  <c r="L12" i="9"/>
  <c r="L14" i="9" s="1"/>
  <c r="G44" i="8" s="1"/>
  <c r="H12" i="9"/>
  <c r="F12" i="9"/>
  <c r="F14" i="9" s="1"/>
  <c r="G42" i="8" s="1"/>
  <c r="K12" i="9"/>
  <c r="J12" i="9"/>
  <c r="J14" i="9" s="1"/>
  <c r="H43" i="8" s="1"/>
  <c r="J47" i="10"/>
  <c r="J48" i="10" s="1"/>
  <c r="I36" i="10"/>
  <c r="N9" i="10"/>
  <c r="O9" i="10"/>
  <c r="S47" i="10"/>
  <c r="S48" i="10" s="1"/>
  <c r="L9" i="10"/>
  <c r="L47" i="10" s="1"/>
  <c r="L48" i="10" s="1"/>
  <c r="H9" i="10"/>
  <c r="E12" i="9"/>
  <c r="C12" i="9"/>
  <c r="C14" i="9" s="1"/>
  <c r="G41" i="8" s="1"/>
  <c r="B9" i="10"/>
  <c r="B47" i="10" s="1"/>
  <c r="C9" i="10"/>
  <c r="C36" i="10"/>
  <c r="D36" i="10"/>
  <c r="D47" i="10" s="1"/>
  <c r="D48" i="10" s="1"/>
  <c r="H27" i="10"/>
  <c r="N27" i="10"/>
  <c r="O27" i="10"/>
  <c r="N18" i="10"/>
  <c r="H18" i="10"/>
  <c r="F9" i="10"/>
  <c r="F47" i="10" s="1"/>
  <c r="E9" i="10"/>
  <c r="E47" i="10" s="1"/>
  <c r="I12" i="9"/>
  <c r="I9" i="10"/>
  <c r="Q9" i="10"/>
  <c r="Q47" i="10" s="1"/>
  <c r="P36" i="10"/>
  <c r="P47" i="10" s="1"/>
  <c r="P48" i="10" s="1"/>
  <c r="O36" i="10"/>
  <c r="K9" i="10"/>
  <c r="K47" i="10" s="1"/>
  <c r="D45" i="8" l="1"/>
  <c r="D43" i="8" s="1"/>
  <c r="F48" i="10"/>
  <c r="I47" i="10"/>
  <c r="I48" i="10" s="1"/>
  <c r="K14" i="9"/>
  <c r="F44" i="8" s="1"/>
  <c r="N47" i="10"/>
  <c r="E14" i="9"/>
  <c r="F42" i="8" s="1"/>
  <c r="I14" i="9"/>
  <c r="G43" i="8" s="1"/>
  <c r="Q48" i="10"/>
  <c r="N14" i="9"/>
  <c r="F45" i="8" s="1"/>
  <c r="R48" i="10"/>
  <c r="O14" i="9"/>
  <c r="G45" i="8" s="1"/>
  <c r="K48" i="10"/>
  <c r="H47" i="10"/>
  <c r="E48" i="10"/>
  <c r="B14" i="9"/>
  <c r="F41" i="8" s="1"/>
  <c r="C47" i="10"/>
  <c r="C48" i="10" s="1"/>
  <c r="H14" i="9"/>
  <c r="F43" i="8" s="1"/>
  <c r="O47" i="10"/>
  <c r="H48" i="10" l="1"/>
  <c r="N48" i="10"/>
  <c r="B48" i="10"/>
  <c r="O48" i="10"/>
</calcChain>
</file>

<file path=xl/sharedStrings.xml><?xml version="1.0" encoding="utf-8"?>
<sst xmlns="http://schemas.openxmlformats.org/spreadsheetml/2006/main" count="1203" uniqueCount="165">
  <si>
    <t>Name</t>
  </si>
  <si>
    <t>SB</t>
  </si>
  <si>
    <t>Clanfield</t>
  </si>
  <si>
    <t>Radcot</t>
  </si>
  <si>
    <t>Team</t>
  </si>
  <si>
    <t>Points</t>
  </si>
  <si>
    <t>Isis A</t>
  </si>
  <si>
    <t>Weight lb</t>
  </si>
  <si>
    <t>Weight oz</t>
  </si>
  <si>
    <t>Weight dr</t>
  </si>
  <si>
    <t>Isis B</t>
  </si>
  <si>
    <t>Pewsey</t>
  </si>
  <si>
    <t>Total</t>
  </si>
  <si>
    <t>Weight Dr</t>
  </si>
  <si>
    <t>oz</t>
  </si>
  <si>
    <t>lb</t>
  </si>
  <si>
    <t>TOTAL</t>
  </si>
  <si>
    <t>WEIGHT</t>
  </si>
  <si>
    <t>Lechlade</t>
  </si>
  <si>
    <t>Pewsey 1</t>
  </si>
  <si>
    <t>Pewsey 2</t>
  </si>
  <si>
    <t>drm</t>
  </si>
  <si>
    <t>Rad</t>
  </si>
  <si>
    <t>isis A</t>
  </si>
  <si>
    <t>isis B</t>
  </si>
  <si>
    <t>radcot</t>
  </si>
  <si>
    <t>RADCOT</t>
  </si>
  <si>
    <t>ISIS A</t>
  </si>
  <si>
    <t>ISIS B</t>
  </si>
  <si>
    <t>total</t>
  </si>
  <si>
    <t>SB1</t>
  </si>
  <si>
    <t>Clan</t>
  </si>
  <si>
    <t>Lech1</t>
  </si>
  <si>
    <t>Pewsey1</t>
  </si>
  <si>
    <t>1st</t>
  </si>
  <si>
    <t>4th</t>
  </si>
  <si>
    <t>5th</t>
  </si>
  <si>
    <t>6th</t>
  </si>
  <si>
    <t>SECTION</t>
  </si>
  <si>
    <t>SUT.BEN.</t>
  </si>
  <si>
    <t>CLAN</t>
  </si>
  <si>
    <t>LECH1</t>
  </si>
  <si>
    <t>RAD1</t>
  </si>
  <si>
    <t>PEW</t>
  </si>
  <si>
    <t>A</t>
  </si>
  <si>
    <t>B</t>
  </si>
  <si>
    <t>C</t>
  </si>
  <si>
    <t>D</t>
  </si>
  <si>
    <t>E</t>
  </si>
  <si>
    <t>F</t>
  </si>
  <si>
    <t>P.GILBERT</t>
  </si>
  <si>
    <t>M.ROZIER</t>
  </si>
  <si>
    <t>N.RUSSELL</t>
  </si>
  <si>
    <t>P.RICE</t>
  </si>
  <si>
    <t>K.TAYLOR</t>
  </si>
  <si>
    <t>POINTS TOTAL</t>
  </si>
  <si>
    <t>P.McKAY</t>
  </si>
  <si>
    <t>J.BONE</t>
  </si>
  <si>
    <t>B.MURTOUGH</t>
  </si>
  <si>
    <t>J.RICHARDS</t>
  </si>
  <si>
    <t>E.BYRNE</t>
  </si>
  <si>
    <t>L.BALDWIN</t>
  </si>
  <si>
    <t>Isis C</t>
  </si>
  <si>
    <t>Pewsey A</t>
  </si>
  <si>
    <t>Pewsey B</t>
  </si>
  <si>
    <t>Isis c</t>
  </si>
  <si>
    <t>B.FLETCHER</t>
  </si>
  <si>
    <t>C.REYNOLDS</t>
  </si>
  <si>
    <t>S.BULL</t>
  </si>
  <si>
    <t>B.TAPHOUSE</t>
  </si>
  <si>
    <t>B.BALLARD</t>
  </si>
  <si>
    <t>F.HUMPHREYS</t>
  </si>
  <si>
    <t>C.BOWEN</t>
  </si>
  <si>
    <t>S.ARTHURS</t>
  </si>
  <si>
    <t>G.DIDCOCK</t>
  </si>
  <si>
    <t>J.SWANN</t>
  </si>
  <si>
    <t>Pewsy A</t>
  </si>
  <si>
    <t>Sut Benger</t>
  </si>
  <si>
    <t>L.POCOCK</t>
  </si>
  <si>
    <t>C.WESTON</t>
  </si>
  <si>
    <t>C.RUSHTON</t>
  </si>
  <si>
    <t>B.SHUTTLER</t>
  </si>
  <si>
    <t>A.BOCKETT</t>
  </si>
  <si>
    <t>I.SPANSWICK</t>
  </si>
  <si>
    <t>B.JACKSON</t>
  </si>
  <si>
    <t>G.RICHARDS</t>
  </si>
  <si>
    <t>M.ARRIS</t>
  </si>
  <si>
    <t>A.MACH</t>
  </si>
  <si>
    <t>S.DEAN</t>
  </si>
  <si>
    <t>T.STIGGANTS</t>
  </si>
  <si>
    <t>R.GARRETT</t>
  </si>
  <si>
    <t>D.REEVE</t>
  </si>
  <si>
    <t>B.GARRETT</t>
  </si>
  <si>
    <t>R.NORMINGTON</t>
  </si>
  <si>
    <t>T.RANDALL</t>
  </si>
  <si>
    <t>D.EDGELL</t>
  </si>
  <si>
    <t>PEWSEY A</t>
  </si>
  <si>
    <t>TEAM</t>
  </si>
  <si>
    <t>POINTS</t>
  </si>
  <si>
    <t>LBS</t>
  </si>
  <si>
    <t>OZ</t>
  </si>
  <si>
    <t>DRMS</t>
  </si>
  <si>
    <t>PEWSEY B</t>
  </si>
  <si>
    <t>CLANFIELD</t>
  </si>
  <si>
    <t>ISIS C</t>
  </si>
  <si>
    <t>pewsey A</t>
  </si>
  <si>
    <t>pewsey B</t>
  </si>
  <si>
    <t>SUTTON BENGER</t>
  </si>
  <si>
    <t>LECHLADE</t>
  </si>
  <si>
    <t>PEWSEY</t>
  </si>
  <si>
    <t>Pnts Tot</t>
  </si>
  <si>
    <t>Pewsey tot</t>
  </si>
  <si>
    <t>Radcot tot</t>
  </si>
  <si>
    <t>Clanfield tot</t>
  </si>
  <si>
    <t>Sut Benger tot</t>
  </si>
  <si>
    <t>POINT TOTAL</t>
  </si>
  <si>
    <t>3rd</t>
  </si>
  <si>
    <t>7th</t>
  </si>
  <si>
    <t>J.WILLIAMS</t>
  </si>
  <si>
    <t>J.BARRETT</t>
  </si>
  <si>
    <t>J.GIBBARD</t>
  </si>
  <si>
    <t>P.HICKMAN</t>
  </si>
  <si>
    <t>J.WRIGHT</t>
  </si>
  <si>
    <t>K.RICHARDS</t>
  </si>
  <si>
    <t>T.BRADLEY</t>
  </si>
  <si>
    <t>M.RUSS</t>
  </si>
  <si>
    <t>S.HEATH</t>
  </si>
  <si>
    <t>2nd</t>
  </si>
  <si>
    <t>M.TAYLOR</t>
  </si>
  <si>
    <t>A.McCOLM</t>
  </si>
  <si>
    <t>G.WOOLAM</t>
  </si>
  <si>
    <t>indicates did not fish</t>
  </si>
  <si>
    <t>J.GODDEN</t>
  </si>
  <si>
    <t>I.BRETHERTON</t>
  </si>
  <si>
    <t>Isis A&amp;B</t>
  </si>
  <si>
    <t>=</t>
  </si>
  <si>
    <t>DID NOT FISH</t>
  </si>
  <si>
    <t>G.DAVIS</t>
  </si>
  <si>
    <t>B.SHUTLER</t>
  </si>
  <si>
    <t xml:space="preserve"> FINAL POS. AFTER ROUND 5</t>
  </si>
  <si>
    <t>P.RICHARDS</t>
  </si>
  <si>
    <t>Isis A&amp;C</t>
  </si>
  <si>
    <t>B.BARNES</t>
  </si>
  <si>
    <t>R.PHILLIPS</t>
  </si>
  <si>
    <t>R.PHILLPS</t>
  </si>
  <si>
    <t xml:space="preserve">E HEATH </t>
  </si>
  <si>
    <t>E.HEATH</t>
  </si>
  <si>
    <t>T.BAILEY</t>
  </si>
  <si>
    <t>P.SCOTT</t>
  </si>
  <si>
    <t>10=</t>
  </si>
  <si>
    <t>RESULTS ON THE DAY</t>
  </si>
  <si>
    <t>NAME</t>
  </si>
  <si>
    <t>BARRY BARNES</t>
  </si>
  <si>
    <t>BRIAN SHUTTLER</t>
  </si>
  <si>
    <t>POSITION</t>
  </si>
  <si>
    <t>STEVE HEATH</t>
  </si>
  <si>
    <t>LEN BALDWIN</t>
  </si>
  <si>
    <t>SECTION WINNERS</t>
  </si>
  <si>
    <t>EAMON BYRNE</t>
  </si>
  <si>
    <t>NIGEL RUSSELL</t>
  </si>
  <si>
    <t>DEFAULT</t>
  </si>
  <si>
    <t>IAN SPANSWICK</t>
  </si>
  <si>
    <t>BRUCE MURTOUGH</t>
  </si>
  <si>
    <t>BRIAN BALLARD</t>
  </si>
  <si>
    <t>JIM BONE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</si>
</sst>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color indexed="10"/>
      <name val="Arial"/>
      <family val="2"/>
    </font>
    <font>
      <sz val="12"/>
      <color theme="4"/>
      <name val="Arial"/>
      <family val="2"/>
    </font>
    <font>
      <b/>
      <sz val="10"/>
      <color theme="1"/>
      <name val="Arial"/>
      <family val="2"/>
    </font>
    <font>
      <sz val="26"/>
      <name val="Arial"/>
      <family val="2"/>
    </font>
    <font>
      <sz val="36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22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BE9FF"/>
        <bgColor indexed="64"/>
      </patternFill>
    </fill>
    <fill>
      <patternFill patternType="solid">
        <fgColor rgb="FFFFC41D"/>
        <bgColor indexed="64"/>
      </patternFill>
    </fill>
    <fill>
      <patternFill patternType="solid">
        <fgColor rgb="FFD3B5E9"/>
        <bgColor indexed="64"/>
      </patternFill>
    </fill>
    <fill>
      <patternFill patternType="solid">
        <fgColor rgb="FFD1E8FF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auto="1"/>
      </right>
      <top style="thick">
        <color indexed="64"/>
      </top>
      <bottom/>
      <diagonal/>
    </border>
    <border>
      <left style="thin">
        <color auto="1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0" fontId="0" fillId="2" borderId="2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4" fillId="0" borderId="0" xfId="0" applyFont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5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4" xfId="0" applyBorder="1"/>
    <xf numFmtId="0" fontId="0" fillId="0" borderId="10" xfId="0" applyBorder="1"/>
    <xf numFmtId="0" fontId="0" fillId="0" borderId="3" xfId="0" applyBorder="1"/>
    <xf numFmtId="0" fontId="0" fillId="4" borderId="1" xfId="0" applyFill="1" applyBorder="1" applyAlignment="1">
      <alignment horizont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0" fillId="0" borderId="18" xfId="0" applyBorder="1"/>
    <xf numFmtId="0" fontId="3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8" fillId="0" borderId="0" xfId="0" applyFont="1" applyFill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2" xfId="0" applyFont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0" xfId="0" applyFont="1" applyFill="1" applyBorder="1"/>
    <xf numFmtId="0" fontId="8" fillId="0" borderId="20" xfId="0" applyFont="1" applyBorder="1"/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9" xfId="0" applyFont="1" applyFill="1" applyBorder="1"/>
    <xf numFmtId="0" fontId="13" fillId="0" borderId="19" xfId="0" applyFont="1" applyBorder="1"/>
    <xf numFmtId="0" fontId="7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9" xfId="0" applyFont="1" applyBorder="1" applyAlignment="1">
      <alignment horizontal="center" vertical="center"/>
    </xf>
    <xf numFmtId="0" fontId="13" fillId="0" borderId="20" xfId="0" applyFont="1" applyBorder="1"/>
    <xf numFmtId="0" fontId="7" fillId="0" borderId="20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19" xfId="0" applyFont="1" applyBorder="1"/>
    <xf numFmtId="0" fontId="8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8" fillId="0" borderId="16" xfId="0" applyFont="1" applyBorder="1"/>
    <xf numFmtId="0" fontId="8" fillId="0" borderId="0" xfId="0" applyFont="1" applyFill="1" applyBorder="1"/>
    <xf numFmtId="0" fontId="8" fillId="0" borderId="0" xfId="0" applyFont="1" applyBorder="1"/>
    <xf numFmtId="0" fontId="8" fillId="0" borderId="2" xfId="0" applyNumberFormat="1" applyFont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0" xfId="0" applyFont="1" applyAlignment="1"/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17" xfId="0" applyFont="1" applyBorder="1"/>
    <xf numFmtId="0" fontId="8" fillId="0" borderId="28" xfId="0" applyFont="1" applyBorder="1"/>
    <xf numFmtId="0" fontId="12" fillId="0" borderId="29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8" fillId="0" borderId="24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0" fontId="0" fillId="0" borderId="2" xfId="0" applyBorder="1"/>
    <xf numFmtId="0" fontId="0" fillId="0" borderId="31" xfId="0" applyBorder="1"/>
    <xf numFmtId="0" fontId="6" fillId="0" borderId="15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3" xfId="0" applyBorder="1"/>
    <xf numFmtId="0" fontId="6" fillId="0" borderId="3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0" fillId="0" borderId="0" xfId="0" applyAlignment="1"/>
    <xf numFmtId="0" fontId="5" fillId="0" borderId="0" xfId="0" applyFont="1" applyAlignment="1"/>
    <xf numFmtId="0" fontId="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0" fillId="0" borderId="2" xfId="0" applyFill="1" applyBorder="1"/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8" fillId="0" borderId="2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37" xfId="0" applyFont="1" applyFill="1" applyBorder="1"/>
    <xf numFmtId="0" fontId="8" fillId="0" borderId="39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7" fillId="0" borderId="2" xfId="0" applyFont="1" applyBorder="1"/>
    <xf numFmtId="0" fontId="8" fillId="0" borderId="37" xfId="0" applyFont="1" applyBorder="1"/>
    <xf numFmtId="0" fontId="6" fillId="0" borderId="36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8" fillId="0" borderId="41" xfId="0" applyFont="1" applyBorder="1"/>
    <xf numFmtId="0" fontId="8" fillId="0" borderId="21" xfId="0" applyFont="1" applyBorder="1" applyAlignment="1">
      <alignment horizontal="center"/>
    </xf>
    <xf numFmtId="0" fontId="8" fillId="0" borderId="42" xfId="0" applyFont="1" applyBorder="1"/>
    <xf numFmtId="0" fontId="12" fillId="0" borderId="36" xfId="0" applyFont="1" applyBorder="1" applyAlignment="1">
      <alignment horizontal="center"/>
    </xf>
    <xf numFmtId="0" fontId="12" fillId="0" borderId="44" xfId="0" applyFont="1" applyBorder="1" applyAlignment="1">
      <alignment horizontal="center"/>
    </xf>
    <xf numFmtId="0" fontId="8" fillId="0" borderId="21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42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8" fillId="0" borderId="3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/>
    <xf numFmtId="0" fontId="8" fillId="0" borderId="45" xfId="0" applyFont="1" applyFill="1" applyBorder="1" applyAlignment="1">
      <alignment horizontal="center"/>
    </xf>
    <xf numFmtId="0" fontId="8" fillId="0" borderId="46" xfId="0" applyFont="1" applyFill="1" applyBorder="1"/>
    <xf numFmtId="0" fontId="8" fillId="0" borderId="37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48" xfId="0" applyFont="1" applyFill="1" applyBorder="1" applyAlignment="1">
      <alignment horizontal="center"/>
    </xf>
    <xf numFmtId="0" fontId="8" fillId="0" borderId="49" xfId="0" applyFont="1" applyFill="1" applyBorder="1"/>
    <xf numFmtId="0" fontId="12" fillId="0" borderId="49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19" xfId="0" applyNumberFormat="1" applyFont="1" applyBorder="1" applyAlignment="1">
      <alignment horizontal="center"/>
    </xf>
    <xf numFmtId="0" fontId="8" fillId="0" borderId="19" xfId="0" applyNumberFormat="1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8" fillId="0" borderId="37" xfId="0" applyFont="1" applyBorder="1" applyAlignment="1">
      <alignment horizontal="center" vertical="center"/>
    </xf>
    <xf numFmtId="0" fontId="13" fillId="0" borderId="37" xfId="0" applyFont="1" applyBorder="1"/>
    <xf numFmtId="0" fontId="7" fillId="0" borderId="37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6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7" xfId="0" applyBorder="1"/>
    <xf numFmtId="0" fontId="6" fillId="0" borderId="16" xfId="0" applyFont="1" applyBorder="1" applyAlignment="1">
      <alignment horizontal="center"/>
    </xf>
    <xf numFmtId="0" fontId="0" fillId="0" borderId="58" xfId="0" applyBorder="1"/>
    <xf numFmtId="0" fontId="8" fillId="0" borderId="23" xfId="0" applyFont="1" applyBorder="1"/>
    <xf numFmtId="0" fontId="8" fillId="0" borderId="21" xfId="0" applyFont="1" applyBorder="1"/>
    <xf numFmtId="0" fontId="8" fillId="0" borderId="43" xfId="0" applyFont="1" applyBorder="1"/>
    <xf numFmtId="0" fontId="12" fillId="0" borderId="16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7" fillId="0" borderId="41" xfId="0" applyFont="1" applyBorder="1"/>
    <xf numFmtId="0" fontId="17" fillId="0" borderId="16" xfId="0" applyFont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8" fillId="0" borderId="45" xfId="0" applyFont="1" applyBorder="1"/>
    <xf numFmtId="0" fontId="8" fillId="0" borderId="48" xfId="0" applyFont="1" applyBorder="1"/>
    <xf numFmtId="0" fontId="12" fillId="0" borderId="46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0" fillId="0" borderId="59" xfId="0" applyBorder="1"/>
    <xf numFmtId="0" fontId="0" fillId="0" borderId="60" xfId="0" applyBorder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61" xfId="0" applyBorder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5" fillId="0" borderId="2" xfId="0" applyFont="1" applyFill="1" applyBorder="1"/>
    <xf numFmtId="0" fontId="7" fillId="0" borderId="2" xfId="0" applyFont="1" applyFill="1" applyBorder="1"/>
    <xf numFmtId="0" fontId="7" fillId="0" borderId="20" xfId="0" applyFont="1" applyFill="1" applyBorder="1"/>
    <xf numFmtId="0" fontId="7" fillId="0" borderId="20" xfId="0" applyFont="1" applyBorder="1"/>
    <xf numFmtId="0" fontId="7" fillId="0" borderId="62" xfId="0" applyFont="1" applyFill="1" applyBorder="1"/>
    <xf numFmtId="0" fontId="7" fillId="0" borderId="63" xfId="0" applyFont="1" applyBorder="1"/>
    <xf numFmtId="0" fontId="18" fillId="0" borderId="0" xfId="0" applyFont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8" borderId="1" xfId="0" applyFill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Border="1"/>
    <xf numFmtId="0" fontId="0" fillId="9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0" fontId="10" fillId="8" borderId="1" xfId="0" applyFont="1" applyFill="1" applyBorder="1"/>
    <xf numFmtId="0" fontId="10" fillId="8" borderId="1" xfId="0" applyFont="1" applyFill="1" applyBorder="1" applyAlignment="1">
      <alignment horizontal="center"/>
    </xf>
    <xf numFmtId="0" fontId="7" fillId="8" borderId="19" xfId="0" applyFont="1" applyFill="1" applyBorder="1" applyAlignment="1">
      <alignment horizontal="center"/>
    </xf>
    <xf numFmtId="0" fontId="8" fillId="8" borderId="19" xfId="0" applyFont="1" applyFill="1" applyBorder="1" applyAlignment="1">
      <alignment horizontal="center"/>
    </xf>
    <xf numFmtId="0" fontId="8" fillId="8" borderId="19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8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8" fillId="0" borderId="64" xfId="0" applyFont="1" applyFill="1" applyBorder="1"/>
    <xf numFmtId="0" fontId="8" fillId="0" borderId="64" xfId="0" applyFont="1" applyBorder="1"/>
    <xf numFmtId="0" fontId="7" fillId="0" borderId="64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/>
    </xf>
    <xf numFmtId="0" fontId="8" fillId="0" borderId="64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/>
    </xf>
    <xf numFmtId="0" fontId="8" fillId="0" borderId="6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6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8" fillId="8" borderId="64" xfId="0" applyFont="1" applyFill="1" applyBorder="1" applyAlignment="1">
      <alignment horizontal="center"/>
    </xf>
    <xf numFmtId="0" fontId="8" fillId="8" borderId="6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8" borderId="1" xfId="0" applyFont="1" applyFill="1" applyBorder="1" applyAlignment="1"/>
    <xf numFmtId="0" fontId="9" fillId="0" borderId="1" xfId="0" applyFont="1" applyBorder="1"/>
    <xf numFmtId="0" fontId="9" fillId="8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7" fillId="8" borderId="64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8" fillId="8" borderId="14" xfId="0" applyFont="1" applyFill="1" applyBorder="1" applyAlignment="1">
      <alignment horizontal="center"/>
    </xf>
    <xf numFmtId="0" fontId="8" fillId="8" borderId="21" xfId="0" applyFont="1" applyFill="1" applyBorder="1" applyAlignment="1">
      <alignment horizontal="center"/>
    </xf>
    <xf numFmtId="0" fontId="8" fillId="8" borderId="22" xfId="0" applyFont="1" applyFill="1" applyBorder="1" applyAlignment="1">
      <alignment horizontal="center"/>
    </xf>
    <xf numFmtId="0" fontId="8" fillId="8" borderId="45" xfId="0" applyFont="1" applyFill="1" applyBorder="1" applyAlignment="1">
      <alignment horizontal="center"/>
    </xf>
    <xf numFmtId="0" fontId="9" fillId="8" borderId="1" xfId="0" applyFont="1" applyFill="1" applyBorder="1" applyAlignment="1"/>
    <xf numFmtId="0" fontId="8" fillId="8" borderId="37" xfId="0" applyFont="1" applyFill="1" applyBorder="1" applyAlignment="1">
      <alignment horizontal="center"/>
    </xf>
    <xf numFmtId="0" fontId="8" fillId="8" borderId="48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8" borderId="1" xfId="0" applyFill="1" applyBorder="1" applyAlignment="1"/>
    <xf numFmtId="0" fontId="13" fillId="0" borderId="2" xfId="0" applyFont="1" applyFill="1" applyBorder="1"/>
    <xf numFmtId="0" fontId="7" fillId="0" borderId="62" xfId="0" applyFont="1" applyBorder="1"/>
    <xf numFmtId="0" fontId="21" fillId="0" borderId="0" xfId="0" applyFont="1"/>
    <xf numFmtId="0" fontId="2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8FF"/>
      <color rgb="FF99CCFF"/>
      <color rgb="FF3BCCFF"/>
      <color rgb="FF7DDDFF"/>
      <color rgb="FFD3B5E9"/>
      <color rgb="FFFFC41D"/>
      <color rgb="FFABE9FF"/>
      <color rgb="FF8BE1FF"/>
      <color rgb="FFC95B11"/>
      <color rgb="FFF4AD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workbookViewId="0">
      <selection activeCell="Y51" sqref="Y51"/>
    </sheetView>
  </sheetViews>
  <sheetFormatPr defaultRowHeight="12.75" x14ac:dyDescent="0.2"/>
  <cols>
    <col min="1" max="1" width="9.28515625" customWidth="1"/>
    <col min="2" max="12" width="4" customWidth="1"/>
    <col min="13" max="13" width="3.85546875" customWidth="1"/>
    <col min="14" max="22" width="4" customWidth="1"/>
  </cols>
  <sheetData>
    <row r="1" spans="1:24" ht="13.5" thickBot="1" x14ac:dyDescent="0.25">
      <c r="B1" s="6" t="s">
        <v>6</v>
      </c>
      <c r="C1" s="6"/>
      <c r="D1" s="6"/>
      <c r="E1" s="6" t="s">
        <v>10</v>
      </c>
      <c r="F1" s="6"/>
      <c r="G1" s="6"/>
      <c r="H1" s="6" t="s">
        <v>62</v>
      </c>
      <c r="K1" s="6" t="s">
        <v>3</v>
      </c>
      <c r="L1" s="6"/>
      <c r="M1" s="6"/>
      <c r="N1" s="6" t="s">
        <v>76</v>
      </c>
      <c r="O1" s="6"/>
      <c r="P1" s="6"/>
      <c r="Q1" s="6" t="s">
        <v>64</v>
      </c>
      <c r="R1" s="6"/>
      <c r="S1" s="6"/>
      <c r="T1" s="277" t="s">
        <v>2</v>
      </c>
      <c r="U1" s="277"/>
      <c r="V1" s="277"/>
    </row>
    <row r="2" spans="1:24" ht="13.5" thickBot="1" x14ac:dyDescent="0.25">
      <c r="A2" t="s">
        <v>39</v>
      </c>
      <c r="B2" s="16">
        <f>'SB1'!D3</f>
        <v>0</v>
      </c>
      <c r="C2" s="17">
        <f>'SB1'!E3</f>
        <v>14</v>
      </c>
      <c r="D2" s="31">
        <f>'SB1'!F3</f>
        <v>0</v>
      </c>
      <c r="E2" s="33">
        <f>'SB1'!D9</f>
        <v>0</v>
      </c>
      <c r="F2" s="17">
        <f>'SB1'!E9</f>
        <v>8</v>
      </c>
      <c r="G2" s="31">
        <f>'SB1'!F9</f>
        <v>8</v>
      </c>
      <c r="H2" s="33">
        <f>'SB1'!D15</f>
        <v>1</v>
      </c>
      <c r="I2" s="17">
        <f>'SB1'!E15</f>
        <v>1</v>
      </c>
      <c r="J2" s="31">
        <f>'SB1'!F15</f>
        <v>8</v>
      </c>
      <c r="K2" s="33">
        <f>'SB1'!D21</f>
        <v>8</v>
      </c>
      <c r="L2" s="17">
        <f>'SB1'!E21</f>
        <v>6</v>
      </c>
      <c r="M2" s="31">
        <f>'SB1'!F21</f>
        <v>0</v>
      </c>
      <c r="N2" s="33">
        <f>'SB1'!D27</f>
        <v>0</v>
      </c>
      <c r="O2" s="17">
        <f>'SB1'!E27</f>
        <v>10</v>
      </c>
      <c r="P2" s="31">
        <f>'SB1'!F27</f>
        <v>0</v>
      </c>
      <c r="Q2" s="33">
        <f>'SB1'!D33</f>
        <v>1</v>
      </c>
      <c r="R2" s="17">
        <f>'SB1'!E33</f>
        <v>15</v>
      </c>
      <c r="S2" s="17">
        <f>'SB1'!F33</f>
        <v>0</v>
      </c>
      <c r="T2" s="109">
        <f>'SB1'!D39</f>
        <v>0</v>
      </c>
      <c r="U2" s="105">
        <f>'SB1'!E39</f>
        <v>3</v>
      </c>
      <c r="V2" s="106">
        <f>'SB1'!F39</f>
        <v>0</v>
      </c>
    </row>
    <row r="3" spans="1:24" ht="13.5" thickBot="1" x14ac:dyDescent="0.25">
      <c r="B3" s="16">
        <f>'SB1'!D4</f>
        <v>6</v>
      </c>
      <c r="C3" s="17">
        <f>'SB1'!E4</f>
        <v>4</v>
      </c>
      <c r="D3" s="31">
        <f>'SB1'!F4</f>
        <v>0</v>
      </c>
      <c r="E3" s="33">
        <f>'SB1'!D10</f>
        <v>3</v>
      </c>
      <c r="F3" s="17">
        <f>'SB1'!E10</f>
        <v>6</v>
      </c>
      <c r="G3" s="31">
        <f>'SB1'!F10</f>
        <v>0</v>
      </c>
      <c r="H3" s="33">
        <f>'SB1'!D16</f>
        <v>0</v>
      </c>
      <c r="I3" s="17">
        <f>'SB1'!E16</f>
        <v>0</v>
      </c>
      <c r="J3" s="31">
        <f>'SB1'!F16</f>
        <v>0</v>
      </c>
      <c r="K3" s="33">
        <f>'SB1'!D22</f>
        <v>4</v>
      </c>
      <c r="L3" s="17">
        <f>'SB1'!E22</f>
        <v>5</v>
      </c>
      <c r="M3" s="31">
        <f>'SB1'!F22</f>
        <v>0</v>
      </c>
      <c r="N3" s="33">
        <f>'SB1'!D28</f>
        <v>4</v>
      </c>
      <c r="O3" s="17">
        <f>'SB1'!E28</f>
        <v>3</v>
      </c>
      <c r="P3" s="31">
        <f>'SB1'!F28</f>
        <v>0</v>
      </c>
      <c r="Q3" s="33">
        <f>'SB1'!D34</f>
        <v>2</v>
      </c>
      <c r="R3" s="17">
        <f>'SB1'!E34</f>
        <v>14</v>
      </c>
      <c r="S3" s="17">
        <f>'SB1'!F34</f>
        <v>0</v>
      </c>
      <c r="T3" s="109">
        <f>'SB1'!D40</f>
        <v>2</v>
      </c>
      <c r="U3" s="105">
        <f>'SB1'!E40</f>
        <v>14</v>
      </c>
      <c r="V3" s="106">
        <f>'SB1'!F40</f>
        <v>0</v>
      </c>
      <c r="W3" s="1"/>
      <c r="X3" s="1"/>
    </row>
    <row r="4" spans="1:24" ht="13.5" thickBot="1" x14ac:dyDescent="0.25">
      <c r="B4" s="16">
        <f>'SB1'!D5</f>
        <v>2</v>
      </c>
      <c r="C4" s="17">
        <f>'SB1'!E5</f>
        <v>9</v>
      </c>
      <c r="D4" s="31">
        <f>'SB1'!F5</f>
        <v>8</v>
      </c>
      <c r="E4" s="33">
        <f>'SB1'!D11</f>
        <v>4</v>
      </c>
      <c r="F4" s="17">
        <f>'SB1'!E11</f>
        <v>9</v>
      </c>
      <c r="G4" s="31">
        <f>'SB1'!F11</f>
        <v>8</v>
      </c>
      <c r="H4" s="33">
        <f>'SB1'!D17</f>
        <v>2</v>
      </c>
      <c r="I4" s="17">
        <f>'SB1'!E17</f>
        <v>5</v>
      </c>
      <c r="J4" s="31">
        <f>'SB1'!F17</f>
        <v>0</v>
      </c>
      <c r="K4" s="33">
        <f>'SB1'!D23</f>
        <v>2</v>
      </c>
      <c r="L4" s="17">
        <f>'SB1'!E23</f>
        <v>9</v>
      </c>
      <c r="M4" s="31">
        <f>'SB1'!F23</f>
        <v>8</v>
      </c>
      <c r="N4" s="33">
        <f>'SB1'!D29</f>
        <v>4</v>
      </c>
      <c r="O4" s="17">
        <f>'SB1'!E29</f>
        <v>6</v>
      </c>
      <c r="P4" s="31">
        <f>'SB1'!F29</f>
        <v>8</v>
      </c>
      <c r="Q4" s="33">
        <f>'SB1'!D35</f>
        <v>0</v>
      </c>
      <c r="R4" s="17">
        <f>'SB1'!E35</f>
        <v>10</v>
      </c>
      <c r="S4" s="17">
        <f>'SB1'!F35</f>
        <v>0</v>
      </c>
      <c r="T4" s="109">
        <f>'SB1'!D41</f>
        <v>2</v>
      </c>
      <c r="U4" s="105">
        <f>'SB1'!E41</f>
        <v>0</v>
      </c>
      <c r="V4" s="106">
        <f>'SB1'!F41</f>
        <v>0</v>
      </c>
      <c r="W4" s="1"/>
      <c r="X4" s="1"/>
    </row>
    <row r="5" spans="1:24" ht="13.5" thickBot="1" x14ac:dyDescent="0.25">
      <c r="B5" s="16">
        <f>'SB1'!D6</f>
        <v>3</v>
      </c>
      <c r="C5" s="17">
        <f>'SB1'!E6</f>
        <v>4</v>
      </c>
      <c r="D5" s="31">
        <f>'SB1'!F6</f>
        <v>8</v>
      </c>
      <c r="E5" s="33">
        <f>'SB1'!D12</f>
        <v>4</v>
      </c>
      <c r="F5" s="17">
        <f>'SB1'!E12</f>
        <v>0</v>
      </c>
      <c r="G5" s="31">
        <f>'SB1'!F12</f>
        <v>0</v>
      </c>
      <c r="H5" s="33">
        <f>'SB1'!D18</f>
        <v>0</v>
      </c>
      <c r="I5" s="17">
        <f>'SB1'!E18</f>
        <v>1</v>
      </c>
      <c r="J5" s="31">
        <f>'SB1'!F18</f>
        <v>0</v>
      </c>
      <c r="K5" s="33">
        <f>'SB1'!D24</f>
        <v>4</v>
      </c>
      <c r="L5" s="17">
        <f>'SB1'!E24</f>
        <v>7</v>
      </c>
      <c r="M5" s="31">
        <f>'SB1'!F24</f>
        <v>8</v>
      </c>
      <c r="N5" s="33">
        <f>'SB1'!D30</f>
        <v>7</v>
      </c>
      <c r="O5" s="17">
        <f>'SB1'!E30</f>
        <v>6</v>
      </c>
      <c r="P5" s="31">
        <f>'SB1'!F30</f>
        <v>0</v>
      </c>
      <c r="Q5" s="33">
        <f>'SB1'!D36</f>
        <v>3</v>
      </c>
      <c r="R5" s="17">
        <f>'SB1'!E36</f>
        <v>5</v>
      </c>
      <c r="S5" s="17">
        <f>'SB1'!F36</f>
        <v>8</v>
      </c>
      <c r="T5" s="109">
        <f>'SB1'!D42</f>
        <v>2</v>
      </c>
      <c r="U5" s="105">
        <f>'SB1'!E42</f>
        <v>13</v>
      </c>
      <c r="V5" s="106">
        <f>'SB1'!F42</f>
        <v>0</v>
      </c>
      <c r="W5" s="1"/>
      <c r="X5" s="1"/>
    </row>
    <row r="6" spans="1:24" ht="13.5" thickBot="1" x14ac:dyDescent="0.25">
      <c r="B6" s="16">
        <f>'SB1'!D7</f>
        <v>7</v>
      </c>
      <c r="C6" s="17">
        <f>'SB1'!E7</f>
        <v>0</v>
      </c>
      <c r="D6" s="31">
        <f>'SB1'!F7</f>
        <v>0</v>
      </c>
      <c r="E6" s="33">
        <f>'SB1'!D13</f>
        <v>11</v>
      </c>
      <c r="F6" s="17">
        <f>'SB1'!E13</f>
        <v>4</v>
      </c>
      <c r="G6" s="31">
        <f>'SB1'!F13</f>
        <v>0</v>
      </c>
      <c r="H6" s="33">
        <f>'SB1'!D19</f>
        <v>5</v>
      </c>
      <c r="I6" s="17">
        <f>'SB1'!E19</f>
        <v>6</v>
      </c>
      <c r="J6" s="31">
        <f>'SB1'!F19</f>
        <v>0</v>
      </c>
      <c r="K6" s="33">
        <f>'SB1'!D25</f>
        <v>7</v>
      </c>
      <c r="L6" s="17">
        <f>'SB1'!E25</f>
        <v>4</v>
      </c>
      <c r="M6" s="31">
        <f>'SB1'!F25</f>
        <v>0</v>
      </c>
      <c r="N6" s="33">
        <f>'SB1'!D31</f>
        <v>11</v>
      </c>
      <c r="O6" s="17">
        <f>'SB1'!E31</f>
        <v>12</v>
      </c>
      <c r="P6" s="31">
        <f>'SB1'!F31</f>
        <v>0</v>
      </c>
      <c r="Q6" s="33">
        <f>'SB1'!D37</f>
        <v>5</v>
      </c>
      <c r="R6" s="17">
        <f>'SB1'!E37</f>
        <v>0</v>
      </c>
      <c r="S6" s="17">
        <f>'SB1'!F37</f>
        <v>0</v>
      </c>
      <c r="T6" s="109">
        <f>'SB1'!D43</f>
        <v>3</v>
      </c>
      <c r="U6" s="105">
        <f>'SB1'!E43</f>
        <v>4</v>
      </c>
      <c r="V6" s="106">
        <f>'SB1'!F43</f>
        <v>0</v>
      </c>
      <c r="W6" s="1"/>
      <c r="X6" s="1"/>
    </row>
    <row r="7" spans="1:24" ht="13.5" thickBot="1" x14ac:dyDescent="0.25">
      <c r="B7" s="16">
        <f>'SB1'!D8</f>
        <v>1</v>
      </c>
      <c r="C7" s="17">
        <f>'SB1'!E8</f>
        <v>10</v>
      </c>
      <c r="D7" s="31">
        <f>'SB1'!F8</f>
        <v>0</v>
      </c>
      <c r="E7" s="33">
        <f>'SB1'!D14</f>
        <v>4</v>
      </c>
      <c r="F7" s="17">
        <f>'SB1'!E14</f>
        <v>7</v>
      </c>
      <c r="G7" s="31">
        <f>'SB1'!F14</f>
        <v>0</v>
      </c>
      <c r="H7" s="33">
        <f>'SB1'!D20</f>
        <v>0</v>
      </c>
      <c r="I7" s="17">
        <f>'SB1'!E20</f>
        <v>0</v>
      </c>
      <c r="J7" s="31">
        <f>'SB1'!F20</f>
        <v>0</v>
      </c>
      <c r="K7" s="33">
        <f>'SB1'!D26</f>
        <v>3</v>
      </c>
      <c r="L7" s="17">
        <f>'SB1'!E26</f>
        <v>7</v>
      </c>
      <c r="M7" s="31">
        <f>'SB1'!F26</f>
        <v>0</v>
      </c>
      <c r="N7" s="33">
        <f>'SB1'!D32</f>
        <v>4</v>
      </c>
      <c r="O7" s="17">
        <f>'SB1'!E32</f>
        <v>2</v>
      </c>
      <c r="P7" s="31">
        <f>'SB1'!F32</f>
        <v>0</v>
      </c>
      <c r="Q7" s="33">
        <f>'SB1'!D38</f>
        <v>0</v>
      </c>
      <c r="R7" s="17">
        <f>'SB1'!E38</f>
        <v>7</v>
      </c>
      <c r="S7" s="17">
        <f>'SB1'!F38</f>
        <v>0</v>
      </c>
      <c r="T7" s="109">
        <f>'SB1'!D44</f>
        <v>2</v>
      </c>
      <c r="U7" s="105">
        <f>'SB1'!E44</f>
        <v>14</v>
      </c>
      <c r="V7" s="106">
        <f>'SB1'!F44</f>
        <v>0</v>
      </c>
      <c r="W7" s="1"/>
      <c r="X7" s="1"/>
    </row>
    <row r="8" spans="1:24" ht="13.5" thickBot="1" x14ac:dyDescent="0.25">
      <c r="A8" t="s">
        <v>16</v>
      </c>
      <c r="B8" s="2">
        <f t="shared" ref="B8:V8" si="0">SUM(B2:B7)</f>
        <v>19</v>
      </c>
      <c r="C8" s="2">
        <f t="shared" si="0"/>
        <v>41</v>
      </c>
      <c r="D8" s="32">
        <f t="shared" si="0"/>
        <v>16</v>
      </c>
      <c r="E8" s="30">
        <f t="shared" si="0"/>
        <v>26</v>
      </c>
      <c r="F8" s="2">
        <f t="shared" si="0"/>
        <v>34</v>
      </c>
      <c r="G8" s="32">
        <f t="shared" si="0"/>
        <v>16</v>
      </c>
      <c r="H8" s="30">
        <f t="shared" si="0"/>
        <v>8</v>
      </c>
      <c r="I8" s="2">
        <f t="shared" si="0"/>
        <v>13</v>
      </c>
      <c r="J8" s="32">
        <f t="shared" si="0"/>
        <v>8</v>
      </c>
      <c r="K8" s="30">
        <f t="shared" si="0"/>
        <v>28</v>
      </c>
      <c r="L8" s="2">
        <f t="shared" si="0"/>
        <v>38</v>
      </c>
      <c r="M8" s="32">
        <f t="shared" si="0"/>
        <v>16</v>
      </c>
      <c r="N8" s="30">
        <f t="shared" si="0"/>
        <v>30</v>
      </c>
      <c r="O8" s="2">
        <f t="shared" si="0"/>
        <v>39</v>
      </c>
      <c r="P8" s="32">
        <f t="shared" si="0"/>
        <v>8</v>
      </c>
      <c r="Q8" s="30">
        <f t="shared" si="0"/>
        <v>11</v>
      </c>
      <c r="R8" s="2">
        <f t="shared" si="0"/>
        <v>51</v>
      </c>
      <c r="S8" s="36">
        <f t="shared" si="0"/>
        <v>8</v>
      </c>
      <c r="T8" s="109">
        <f t="shared" si="0"/>
        <v>11</v>
      </c>
      <c r="U8" s="105">
        <f t="shared" si="0"/>
        <v>48</v>
      </c>
      <c r="V8" s="106">
        <f t="shared" si="0"/>
        <v>0</v>
      </c>
      <c r="W8" s="1"/>
      <c r="X8" s="1"/>
    </row>
    <row r="9" spans="1:24" x14ac:dyDescent="0.2">
      <c r="A9" t="s">
        <v>17</v>
      </c>
      <c r="B9" s="8">
        <f>B8+TRUNC(C8/16)</f>
        <v>21</v>
      </c>
      <c r="C9" s="8">
        <f>C8-(TRUNC(C8/16)*16)+TRUNC(D8/16)</f>
        <v>10</v>
      </c>
      <c r="D9" s="43">
        <f>D8-(TRUNC(D8/16)*16)</f>
        <v>0</v>
      </c>
      <c r="E9" s="19">
        <f>E8+TRUNC(F8/16)</f>
        <v>28</v>
      </c>
      <c r="F9" s="19">
        <f>F8-(TRUNC(F8/16)*16)+TRUNC(G8/16)</f>
        <v>3</v>
      </c>
      <c r="G9" s="44">
        <f>G8-(TRUNC(G8/16)*16)</f>
        <v>0</v>
      </c>
      <c r="H9" s="8">
        <f>H8+TRUNC(I8/16)</f>
        <v>8</v>
      </c>
      <c r="I9" s="8">
        <f>I8-(TRUNC(I8/16)*16)+TRUNC(J8/16)</f>
        <v>13</v>
      </c>
      <c r="J9" s="43">
        <f>J8-(TRUNC(J8/16)*16)</f>
        <v>8</v>
      </c>
      <c r="K9" s="19">
        <f>K8+TRUNC(L8/16)</f>
        <v>30</v>
      </c>
      <c r="L9" s="19">
        <f>L8-(TRUNC(L8/16)*16)+TRUNC(M8/16)</f>
        <v>7</v>
      </c>
      <c r="M9" s="44">
        <f>M8-(TRUNC(M8/16)*16)</f>
        <v>0</v>
      </c>
      <c r="N9" s="8">
        <f>N8+TRUNC(O8/16)</f>
        <v>32</v>
      </c>
      <c r="O9" s="8">
        <f>O8-(TRUNC(O8/16)*16)+TRUNC(P8/16)</f>
        <v>7</v>
      </c>
      <c r="P9" s="43">
        <f>P8-(TRUNC(P8/16)*16)</f>
        <v>8</v>
      </c>
      <c r="Q9" s="19">
        <f>Q8+TRUNC(R8/16)</f>
        <v>14</v>
      </c>
      <c r="R9" s="19">
        <f>R8-(TRUNC(R8/16)*16)+TRUNC(S8/16)</f>
        <v>3</v>
      </c>
      <c r="S9" s="19">
        <f>S8-(TRUNC(S8/16)*16)</f>
        <v>8</v>
      </c>
      <c r="T9" s="110">
        <f>T8+TRUNC(U8/16)</f>
        <v>14</v>
      </c>
      <c r="U9" s="107">
        <f>U8-(TRUNC(U8/16)*16)+TRUNC(V8/16)</f>
        <v>0</v>
      </c>
      <c r="V9" s="108">
        <f>V8-(TRUNC(V8/16)*16)</f>
        <v>0</v>
      </c>
    </row>
    <row r="10" spans="1:24" ht="13.5" thickBot="1" x14ac:dyDescent="0.25">
      <c r="B10" s="111"/>
      <c r="C10" s="111"/>
      <c r="D10" s="111"/>
      <c r="E10" s="160"/>
      <c r="F10" s="160"/>
      <c r="G10" s="160"/>
      <c r="H10" s="111"/>
      <c r="I10" s="111"/>
      <c r="J10" s="111"/>
      <c r="K10" s="160"/>
      <c r="L10" s="160"/>
      <c r="M10" s="160"/>
      <c r="N10" s="111"/>
      <c r="O10" s="111"/>
      <c r="P10" s="111"/>
      <c r="Q10" s="160"/>
      <c r="R10" s="160"/>
      <c r="S10" s="160"/>
      <c r="T10" s="168"/>
      <c r="U10" s="168"/>
      <c r="V10" s="168"/>
    </row>
    <row r="11" spans="1:24" ht="13.5" thickBot="1" x14ac:dyDescent="0.25">
      <c r="A11" t="s">
        <v>40</v>
      </c>
      <c r="B11" s="16">
        <f>Clan!D3</f>
        <v>2</v>
      </c>
      <c r="C11" s="17">
        <f>Clan!E3</f>
        <v>13</v>
      </c>
      <c r="D11" s="31">
        <f>Clan!F3</f>
        <v>8</v>
      </c>
      <c r="E11" s="33">
        <f>Clan!D11</f>
        <v>4</v>
      </c>
      <c r="F11" s="17">
        <f>Clan!E11</f>
        <v>4</v>
      </c>
      <c r="G11" s="31">
        <f>Clan!F11</f>
        <v>0</v>
      </c>
      <c r="H11" s="33">
        <f>Clan!D17</f>
        <v>4</v>
      </c>
      <c r="I11" s="17">
        <f>Clan!E17</f>
        <v>4</v>
      </c>
      <c r="J11" s="31">
        <f>Clan!F17</f>
        <v>0</v>
      </c>
      <c r="K11" s="33">
        <f>Clan!D26</f>
        <v>4</v>
      </c>
      <c r="L11" s="17">
        <f>Clan!E26</f>
        <v>14</v>
      </c>
      <c r="M11" s="31">
        <f>Clan!F26</f>
        <v>0</v>
      </c>
      <c r="N11" s="33">
        <f>Clan!D32</f>
        <v>8</v>
      </c>
      <c r="O11" s="17">
        <f>Clan!E32</f>
        <v>5</v>
      </c>
      <c r="P11" s="31">
        <f>Clan!F32</f>
        <v>0</v>
      </c>
      <c r="Q11" s="33">
        <f>Clan!D39</f>
        <v>1</v>
      </c>
      <c r="R11" s="17">
        <f>Clan!E39</f>
        <v>4</v>
      </c>
      <c r="S11" s="17">
        <f>Clan!F39</f>
        <v>0</v>
      </c>
      <c r="T11" s="105">
        <f>Clan!D45</f>
        <v>0</v>
      </c>
      <c r="U11" s="105">
        <f>Clan!E45</f>
        <v>7</v>
      </c>
      <c r="V11" s="106">
        <f>Clan!F45</f>
        <v>0</v>
      </c>
    </row>
    <row r="12" spans="1:24" ht="13.5" thickBot="1" x14ac:dyDescent="0.25">
      <c r="B12" s="16">
        <f>Clan!D4</f>
        <v>3</v>
      </c>
      <c r="C12" s="17">
        <f>Clan!E4</f>
        <v>7</v>
      </c>
      <c r="D12" s="31">
        <f>Clan!F4</f>
        <v>8</v>
      </c>
      <c r="E12" s="33">
        <f>Clan!D12</f>
        <v>2</v>
      </c>
      <c r="F12" s="17">
        <f>Clan!E12</f>
        <v>6</v>
      </c>
      <c r="G12" s="31">
        <f>Clan!F12</f>
        <v>0</v>
      </c>
      <c r="H12" s="33">
        <f>Clan!D18</f>
        <v>7</v>
      </c>
      <c r="I12" s="17">
        <f>Clan!E18</f>
        <v>0</v>
      </c>
      <c r="J12" s="31">
        <f>Clan!F18</f>
        <v>0</v>
      </c>
      <c r="K12" s="33">
        <f>Clan!D27</f>
        <v>3</v>
      </c>
      <c r="L12" s="17">
        <f>Clan!E27</f>
        <v>6</v>
      </c>
      <c r="M12" s="31">
        <f>Clan!F27</f>
        <v>0</v>
      </c>
      <c r="N12" s="33">
        <f>Clan!D33</f>
        <v>2</v>
      </c>
      <c r="O12" s="17">
        <f>Clan!E33</f>
        <v>6</v>
      </c>
      <c r="P12" s="31">
        <f>Clan!F33</f>
        <v>0</v>
      </c>
      <c r="Q12" s="33">
        <f>Clan!D40</f>
        <v>0</v>
      </c>
      <c r="R12" s="17">
        <f>Clan!E40</f>
        <v>13</v>
      </c>
      <c r="S12" s="17">
        <f>Clan!F40</f>
        <v>0</v>
      </c>
      <c r="T12" s="105">
        <f>Clan!D46</f>
        <v>3</v>
      </c>
      <c r="U12" s="105">
        <f>Clan!E46</f>
        <v>15</v>
      </c>
      <c r="V12" s="106">
        <f>Clan!F46</f>
        <v>0</v>
      </c>
    </row>
    <row r="13" spans="1:24" ht="13.5" thickBot="1" x14ac:dyDescent="0.25">
      <c r="B13" s="16">
        <f>Clan!D5</f>
        <v>5</v>
      </c>
      <c r="C13" s="17">
        <f>Clan!E5</f>
        <v>5</v>
      </c>
      <c r="D13" s="31">
        <f>Clan!F5</f>
        <v>0</v>
      </c>
      <c r="E13" s="33">
        <f>Clan!D13</f>
        <v>2</v>
      </c>
      <c r="F13" s="17">
        <f>Clan!E13</f>
        <v>14</v>
      </c>
      <c r="G13" s="31">
        <f>Clan!F13</f>
        <v>8</v>
      </c>
      <c r="H13" s="33">
        <f>Clan!D20</f>
        <v>2</v>
      </c>
      <c r="I13" s="33">
        <f>Clan!E20</f>
        <v>2</v>
      </c>
      <c r="J13" s="33">
        <f>Clan!F20</f>
        <v>0</v>
      </c>
      <c r="K13" s="33">
        <f>Clan!D28</f>
        <v>2</v>
      </c>
      <c r="L13" s="17">
        <f>Clan!E28</f>
        <v>6</v>
      </c>
      <c r="M13" s="31">
        <f>Clan!F28</f>
        <v>0</v>
      </c>
      <c r="N13" s="33">
        <f>Clan!D34</f>
        <v>2</v>
      </c>
      <c r="O13" s="17">
        <f>Clan!E34</f>
        <v>9</v>
      </c>
      <c r="P13" s="31">
        <f>Clan!F34</f>
        <v>0</v>
      </c>
      <c r="Q13" s="33">
        <f>Clan!D41</f>
        <v>1</v>
      </c>
      <c r="R13" s="17">
        <f>Clan!E41</f>
        <v>0</v>
      </c>
      <c r="S13" s="17">
        <f>Clan!F41</f>
        <v>0</v>
      </c>
      <c r="T13" s="105">
        <f>Clan!D47</f>
        <v>4</v>
      </c>
      <c r="U13" s="105">
        <f>Clan!E47</f>
        <v>6</v>
      </c>
      <c r="V13" s="106">
        <f>Clan!F47</f>
        <v>0</v>
      </c>
    </row>
    <row r="14" spans="1:24" ht="13.5" thickBot="1" x14ac:dyDescent="0.25">
      <c r="B14" s="16">
        <f>Clan!D8</f>
        <v>6</v>
      </c>
      <c r="C14" s="17">
        <f>Clan!E8</f>
        <v>5</v>
      </c>
      <c r="D14" s="31">
        <f>Clan!F8</f>
        <v>0</v>
      </c>
      <c r="E14" s="33">
        <f>Clan!D14</f>
        <v>1</v>
      </c>
      <c r="F14" s="17">
        <f>Clan!E14</f>
        <v>15</v>
      </c>
      <c r="G14" s="31">
        <f>Clan!F14</f>
        <v>8</v>
      </c>
      <c r="H14" s="33">
        <f>Clan!D21</f>
        <v>1</v>
      </c>
      <c r="I14" s="33">
        <f>Clan!E21</f>
        <v>0</v>
      </c>
      <c r="J14" s="33">
        <f>Clan!F21</f>
        <v>0</v>
      </c>
      <c r="K14" s="33">
        <f>Clan!D29</f>
        <v>3</v>
      </c>
      <c r="L14" s="17">
        <f>Clan!E29</f>
        <v>14</v>
      </c>
      <c r="M14" s="31">
        <f>Clan!F29</f>
        <v>8</v>
      </c>
      <c r="N14" s="33">
        <f>Clan!D35</f>
        <v>11</v>
      </c>
      <c r="O14" s="17">
        <f>Clan!E35</f>
        <v>7</v>
      </c>
      <c r="P14" s="31">
        <f>Clan!F35</f>
        <v>0</v>
      </c>
      <c r="Q14" s="33">
        <f>Clan!D42</f>
        <v>0</v>
      </c>
      <c r="R14" s="17">
        <f>Clan!E42</f>
        <v>13</v>
      </c>
      <c r="S14" s="17">
        <f>Clan!F42</f>
        <v>0</v>
      </c>
      <c r="T14" s="105">
        <f>Clan!D48</f>
        <v>4</v>
      </c>
      <c r="U14" s="105">
        <f>Clan!E48</f>
        <v>6</v>
      </c>
      <c r="V14" s="106">
        <f>Clan!F48</f>
        <v>0</v>
      </c>
    </row>
    <row r="15" spans="1:24" ht="13.5" thickBot="1" x14ac:dyDescent="0.25">
      <c r="B15" s="16">
        <f>Clan!D9</f>
        <v>1</v>
      </c>
      <c r="C15" s="17">
        <f>Clan!E9</f>
        <v>13</v>
      </c>
      <c r="D15" s="31">
        <f>Clan!F9</f>
        <v>8</v>
      </c>
      <c r="E15" s="33">
        <f>Clan!D15</f>
        <v>4</v>
      </c>
      <c r="F15" s="17">
        <f>Clan!E15</f>
        <v>7</v>
      </c>
      <c r="G15" s="31">
        <f>Clan!F15</f>
        <v>0</v>
      </c>
      <c r="H15" s="33">
        <f>Clan!D22</f>
        <v>0</v>
      </c>
      <c r="I15" s="33">
        <f>Clan!E22</f>
        <v>10</v>
      </c>
      <c r="J15" s="33">
        <f>Clan!F22</f>
        <v>0</v>
      </c>
      <c r="K15" s="33">
        <f>Clan!D30</f>
        <v>4</v>
      </c>
      <c r="L15" s="17">
        <f>Clan!E30</f>
        <v>2</v>
      </c>
      <c r="M15" s="31">
        <f>Clan!F30</f>
        <v>0</v>
      </c>
      <c r="N15" s="33">
        <f>Clan!D36</f>
        <v>3</v>
      </c>
      <c r="O15" s="17">
        <f>Clan!E36</f>
        <v>2</v>
      </c>
      <c r="P15" s="31">
        <f>Clan!F36</f>
        <v>0</v>
      </c>
      <c r="Q15" s="33">
        <f>Clan!D43</f>
        <v>1</v>
      </c>
      <c r="R15" s="17">
        <f>Clan!E43</f>
        <v>9</v>
      </c>
      <c r="S15" s="17">
        <f>Clan!F43</f>
        <v>0</v>
      </c>
      <c r="T15" s="105">
        <f>Clan!D49</f>
        <v>3</v>
      </c>
      <c r="U15" s="105">
        <f>Clan!E49</f>
        <v>14</v>
      </c>
      <c r="V15" s="106">
        <f>Clan!F49</f>
        <v>0</v>
      </c>
    </row>
    <row r="16" spans="1:24" ht="13.5" thickBot="1" x14ac:dyDescent="0.25">
      <c r="B16" s="16">
        <f>Clan!D10</f>
        <v>4</v>
      </c>
      <c r="C16" s="17">
        <f>Clan!E10</f>
        <v>11</v>
      </c>
      <c r="D16" s="31">
        <f>Clan!F10</f>
        <v>0</v>
      </c>
      <c r="E16" s="33">
        <f>Clan!D16</f>
        <v>4</v>
      </c>
      <c r="F16" s="17">
        <f>Clan!E16</f>
        <v>3</v>
      </c>
      <c r="G16" s="31">
        <f>Clan!F16</f>
        <v>0</v>
      </c>
      <c r="H16" s="33">
        <f>Clan!D24</f>
        <v>2</v>
      </c>
      <c r="I16" s="17">
        <f>Clan!E24</f>
        <v>8</v>
      </c>
      <c r="J16" s="31">
        <f>Clan!F24</f>
        <v>0</v>
      </c>
      <c r="K16" s="33">
        <f>Clan!D31</f>
        <v>3</v>
      </c>
      <c r="L16" s="17">
        <f>Clan!E31</f>
        <v>5</v>
      </c>
      <c r="M16" s="31">
        <f>Clan!F31</f>
        <v>0</v>
      </c>
      <c r="N16" s="33">
        <f>Clan!D38</f>
        <v>2</v>
      </c>
      <c r="O16" s="17">
        <f>Clan!E38</f>
        <v>5</v>
      </c>
      <c r="P16" s="31">
        <f>Clan!F38</f>
        <v>8</v>
      </c>
      <c r="Q16" s="33">
        <f>Clan!D44</f>
        <v>0</v>
      </c>
      <c r="R16" s="17">
        <f>Clan!E44</f>
        <v>0</v>
      </c>
      <c r="S16" s="17">
        <f>Clan!F44</f>
        <v>0</v>
      </c>
      <c r="T16" s="105">
        <f>Clan!D51</f>
        <v>2</v>
      </c>
      <c r="U16" s="105">
        <f>Clan!E51</f>
        <v>6</v>
      </c>
      <c r="V16" s="106">
        <f>Clan!F51</f>
        <v>0</v>
      </c>
    </row>
    <row r="17" spans="1:22" ht="13.5" thickBot="1" x14ac:dyDescent="0.25">
      <c r="A17" t="s">
        <v>16</v>
      </c>
      <c r="B17" s="36">
        <f t="shared" ref="B17:S17" si="1">SUM(B11:B16)</f>
        <v>21</v>
      </c>
      <c r="C17" s="36">
        <f t="shared" si="1"/>
        <v>54</v>
      </c>
      <c r="D17" s="36">
        <f t="shared" si="1"/>
        <v>24</v>
      </c>
      <c r="E17" s="36">
        <f t="shared" si="1"/>
        <v>17</v>
      </c>
      <c r="F17" s="36">
        <f t="shared" si="1"/>
        <v>49</v>
      </c>
      <c r="G17" s="36">
        <f t="shared" si="1"/>
        <v>16</v>
      </c>
      <c r="H17" s="36">
        <f>SUM(H11:H16)</f>
        <v>16</v>
      </c>
      <c r="I17" s="36">
        <f t="shared" si="1"/>
        <v>24</v>
      </c>
      <c r="J17" s="36">
        <f>SUM(J11:J16)</f>
        <v>0</v>
      </c>
      <c r="K17" s="36">
        <f t="shared" si="1"/>
        <v>19</v>
      </c>
      <c r="L17" s="36">
        <f t="shared" si="1"/>
        <v>47</v>
      </c>
      <c r="M17" s="36">
        <f t="shared" si="1"/>
        <v>8</v>
      </c>
      <c r="N17" s="36">
        <f t="shared" si="1"/>
        <v>28</v>
      </c>
      <c r="O17" s="36">
        <f t="shared" si="1"/>
        <v>34</v>
      </c>
      <c r="P17" s="36">
        <f t="shared" si="1"/>
        <v>8</v>
      </c>
      <c r="Q17" s="36">
        <f t="shared" si="1"/>
        <v>3</v>
      </c>
      <c r="R17" s="36">
        <f t="shared" si="1"/>
        <v>39</v>
      </c>
      <c r="S17" s="36">
        <f t="shared" si="1"/>
        <v>0</v>
      </c>
      <c r="T17" s="105">
        <f>SUM(T11:T16)</f>
        <v>16</v>
      </c>
      <c r="U17" s="105">
        <f>SUM(U11:U16)</f>
        <v>54</v>
      </c>
      <c r="V17" s="106">
        <f>SUM(V11:V16)</f>
        <v>0</v>
      </c>
    </row>
    <row r="18" spans="1:22" x14ac:dyDescent="0.2">
      <c r="A18" t="s">
        <v>17</v>
      </c>
      <c r="B18" s="8">
        <f>B17+TRUNC(C17/16)</f>
        <v>24</v>
      </c>
      <c r="C18" s="8">
        <f>C17-(TRUNC(C17/16)*16)+TRUNC(D17/16)</f>
        <v>7</v>
      </c>
      <c r="D18" s="43">
        <f>D17-(TRUNC(D17/16)*16)</f>
        <v>8</v>
      </c>
      <c r="E18" s="19">
        <f>E17+TRUNC(F17/16)</f>
        <v>20</v>
      </c>
      <c r="F18" s="19">
        <f>F17-(TRUNC(F17/16)*16)+TRUNC(G17/16)</f>
        <v>2</v>
      </c>
      <c r="G18" s="44">
        <f>G17-(TRUNC(G17/16)*16)</f>
        <v>0</v>
      </c>
      <c r="H18" s="8">
        <f>H17+TRUNC(I17/16)</f>
        <v>17</v>
      </c>
      <c r="I18" s="8">
        <f>I17-(TRUNC(I17/16)*16)+TRUNC(J17/16)</f>
        <v>8</v>
      </c>
      <c r="J18" s="43">
        <f>J17-(TRUNC(J17/16)*16)</f>
        <v>0</v>
      </c>
      <c r="K18" s="19">
        <f>K17+TRUNC(L17/16)</f>
        <v>21</v>
      </c>
      <c r="L18" s="19">
        <f>L17-(TRUNC(L17/16)*16)+TRUNC(M17/16)</f>
        <v>15</v>
      </c>
      <c r="M18" s="44">
        <f>M17-(TRUNC(M17/16)*16)</f>
        <v>8</v>
      </c>
      <c r="N18" s="8">
        <f>N17+TRUNC(O17/16)</f>
        <v>30</v>
      </c>
      <c r="O18" s="8">
        <f>O17-(TRUNC(O17/16)*16)+TRUNC(P17/16)</f>
        <v>2</v>
      </c>
      <c r="P18" s="43">
        <f>P17-(TRUNC(P17/16)*16)</f>
        <v>8</v>
      </c>
      <c r="Q18" s="19">
        <f>Q17+TRUNC(R17/16)</f>
        <v>5</v>
      </c>
      <c r="R18" s="19">
        <f>R17-(TRUNC(R17/16)*16)+TRUNC(S17/16)</f>
        <v>7</v>
      </c>
      <c r="S18" s="19">
        <f>S17-(TRUNC(S17/16)*16)</f>
        <v>0</v>
      </c>
      <c r="T18" s="129">
        <f>T17+TRUNC(U17/16)</f>
        <v>19</v>
      </c>
      <c r="U18" s="129">
        <f>U17-(TRUNC(U17/16)*16)+TRUNC(V17/16)</f>
        <v>6</v>
      </c>
      <c r="V18" s="130">
        <f>V17-(TRUNC(V17/16)*16)</f>
        <v>0</v>
      </c>
    </row>
    <row r="19" spans="1:22" ht="13.5" thickBot="1" x14ac:dyDescent="0.25">
      <c r="B19" s="111"/>
      <c r="C19" s="111"/>
      <c r="D19" s="111"/>
      <c r="E19" s="160"/>
      <c r="F19" s="160"/>
      <c r="G19" s="160"/>
      <c r="H19" s="111"/>
      <c r="I19" s="111"/>
      <c r="J19" s="111"/>
      <c r="K19" s="160"/>
      <c r="L19" s="160"/>
      <c r="M19" s="160"/>
      <c r="N19" s="111"/>
      <c r="O19" s="111"/>
      <c r="P19" s="111"/>
      <c r="Q19" s="160"/>
      <c r="R19" s="160"/>
      <c r="S19" s="160"/>
      <c r="T19" s="161"/>
      <c r="U19" s="161"/>
      <c r="V19" s="161"/>
    </row>
    <row r="20" spans="1:22" ht="14.25" thickTop="1" thickBot="1" x14ac:dyDescent="0.25">
      <c r="A20" t="s">
        <v>41</v>
      </c>
      <c r="B20" s="16">
        <f>Lech1!D3</f>
        <v>5</v>
      </c>
      <c r="C20" s="17">
        <f>Lech1!E3</f>
        <v>6</v>
      </c>
      <c r="D20" s="31">
        <f>Lech1!F3</f>
        <v>8</v>
      </c>
      <c r="E20" s="17">
        <f>Lech1!D11</f>
        <v>6</v>
      </c>
      <c r="F20" s="17">
        <f>Lech1!E11</f>
        <v>6</v>
      </c>
      <c r="G20" s="31">
        <f>Lech1!F11</f>
        <v>0</v>
      </c>
      <c r="H20" s="17">
        <f>Lech1!D17</f>
        <v>0</v>
      </c>
      <c r="I20" s="17">
        <f>Lech1!E17</f>
        <v>0</v>
      </c>
      <c r="J20" s="31">
        <f>Lech1!F17</f>
        <v>0</v>
      </c>
      <c r="K20" s="17">
        <f>Lech1!D24</f>
        <v>3</v>
      </c>
      <c r="L20" s="17">
        <f>Lech1!E24</f>
        <v>8</v>
      </c>
      <c r="M20" s="31">
        <f>Lech1!F24</f>
        <v>0</v>
      </c>
      <c r="N20" s="17">
        <f>Lech1!D30</f>
        <v>6</v>
      </c>
      <c r="O20" s="17">
        <f>Lech1!E30</f>
        <v>3</v>
      </c>
      <c r="P20" s="17">
        <f>Lech1!F30</f>
        <v>8</v>
      </c>
      <c r="Q20" s="34">
        <f>Lech1!D36</f>
        <v>4</v>
      </c>
      <c r="R20" s="34">
        <f>Lech1!E36</f>
        <v>5</v>
      </c>
      <c r="S20" s="35">
        <f>Lech1!F36</f>
        <v>8</v>
      </c>
      <c r="T20" s="162">
        <f>Lech1!D43</f>
        <v>0</v>
      </c>
      <c r="U20" s="163">
        <f>Lech1!E43</f>
        <v>6</v>
      </c>
      <c r="V20" s="164">
        <f>Lech1!F43</f>
        <v>8</v>
      </c>
    </row>
    <row r="21" spans="1:22" ht="14.25" thickTop="1" thickBot="1" x14ac:dyDescent="0.25">
      <c r="B21" s="16">
        <f>Lech1!D5</f>
        <v>7</v>
      </c>
      <c r="C21" s="17">
        <f>Lech1!E5</f>
        <v>14</v>
      </c>
      <c r="D21" s="31">
        <f>Lech1!F5</f>
        <v>0</v>
      </c>
      <c r="E21" s="17">
        <f>Lech1!D12</f>
        <v>7</v>
      </c>
      <c r="F21" s="17">
        <f>Lech1!E12</f>
        <v>12</v>
      </c>
      <c r="G21" s="31">
        <f>Lech1!F12</f>
        <v>0</v>
      </c>
      <c r="H21" s="17">
        <f>Lech1!D18</f>
        <v>1</v>
      </c>
      <c r="I21" s="17">
        <f>Lech1!E18</f>
        <v>6</v>
      </c>
      <c r="J21" s="31">
        <f>Lech1!F18</f>
        <v>0</v>
      </c>
      <c r="K21" s="17">
        <f>Lech1!D25</f>
        <v>7</v>
      </c>
      <c r="L21" s="17">
        <f>Lech1!E25</f>
        <v>3</v>
      </c>
      <c r="M21" s="31">
        <f>Lech1!F25</f>
        <v>8</v>
      </c>
      <c r="N21" s="17">
        <f>Lech1!D31</f>
        <v>5</v>
      </c>
      <c r="O21" s="17">
        <f>Lech1!E31</f>
        <v>13</v>
      </c>
      <c r="P21" s="31">
        <f>Lech1!F31</f>
        <v>0</v>
      </c>
      <c r="Q21" s="34">
        <f>Lech1!D37</f>
        <v>3</v>
      </c>
      <c r="R21" s="34">
        <f>Lech1!E37</f>
        <v>3</v>
      </c>
      <c r="S21" s="35">
        <f>Lech1!F37</f>
        <v>0</v>
      </c>
      <c r="T21" s="162">
        <f>Lech1!D44</f>
        <v>6</v>
      </c>
      <c r="U21" s="163">
        <f>Lech1!E44</f>
        <v>12</v>
      </c>
      <c r="V21" s="164">
        <f>Lech1!F44</f>
        <v>0</v>
      </c>
    </row>
    <row r="22" spans="1:22" ht="14.25" thickTop="1" thickBot="1" x14ac:dyDescent="0.25">
      <c r="B22" s="16">
        <f>Lech1!D6</f>
        <v>18</v>
      </c>
      <c r="C22" s="17">
        <f>Lech1!E6</f>
        <v>0</v>
      </c>
      <c r="D22" s="31">
        <f>Lech1!F6</f>
        <v>0</v>
      </c>
      <c r="E22" s="17">
        <f>Lech1!D13</f>
        <v>10</v>
      </c>
      <c r="F22" s="17">
        <f>Lech1!E13</f>
        <v>12</v>
      </c>
      <c r="G22" s="31">
        <f>Lech1!F13</f>
        <v>0</v>
      </c>
      <c r="H22" s="17">
        <f>Lech1!D19</f>
        <v>3</v>
      </c>
      <c r="I22" s="17">
        <f>Lech1!E19</f>
        <v>2</v>
      </c>
      <c r="J22" s="31">
        <f>Lech1!F19</f>
        <v>0</v>
      </c>
      <c r="K22" s="17">
        <f>Lech1!D26</f>
        <v>4</v>
      </c>
      <c r="L22" s="17">
        <f>Lech1!E26</f>
        <v>7</v>
      </c>
      <c r="M22" s="31">
        <f>Lech1!F26</f>
        <v>0</v>
      </c>
      <c r="N22" s="17">
        <f>Lech1!D32</f>
        <v>1</v>
      </c>
      <c r="O22" s="17">
        <f>Lech1!E32</f>
        <v>13</v>
      </c>
      <c r="P22" s="31">
        <f>Lech1!F32</f>
        <v>0</v>
      </c>
      <c r="Q22" s="34">
        <f>Lech1!D38</f>
        <v>0</v>
      </c>
      <c r="R22" s="34">
        <f>Lech1!E38</f>
        <v>2</v>
      </c>
      <c r="S22" s="35">
        <f>Lech1!F38</f>
        <v>0</v>
      </c>
      <c r="T22" s="162">
        <f>Lech1!D45</f>
        <v>4</v>
      </c>
      <c r="U22" s="163">
        <f>Lech1!E45</f>
        <v>12</v>
      </c>
      <c r="V22" s="164">
        <f>Lech1!F45</f>
        <v>8</v>
      </c>
    </row>
    <row r="23" spans="1:22" ht="13.5" thickBot="1" x14ac:dyDescent="0.25">
      <c r="B23" s="16">
        <f>Lech1!D7</f>
        <v>2</v>
      </c>
      <c r="C23" s="17">
        <f>Lech1!E7</f>
        <v>7</v>
      </c>
      <c r="D23" s="31">
        <f>Lech1!F7</f>
        <v>0</v>
      </c>
      <c r="E23" s="17">
        <f>Lech1!D14</f>
        <v>4</v>
      </c>
      <c r="F23" s="17">
        <f>Lech1!E14</f>
        <v>4</v>
      </c>
      <c r="G23" s="31">
        <f>Lech1!F14</f>
        <v>0</v>
      </c>
      <c r="H23" s="17">
        <f>Lech1!D20</f>
        <v>2</v>
      </c>
      <c r="I23" s="17">
        <f>Lech1!E20</f>
        <v>14</v>
      </c>
      <c r="J23" s="31">
        <f>Lech1!F20</f>
        <v>0</v>
      </c>
      <c r="K23" s="17">
        <f>Lech1!D27</f>
        <v>5</v>
      </c>
      <c r="L23" s="17">
        <f>Lech1!E27</f>
        <v>12</v>
      </c>
      <c r="M23" s="31">
        <f>Lech1!F27</f>
        <v>0</v>
      </c>
      <c r="N23" s="17">
        <f>Lech1!D33</f>
        <v>6</v>
      </c>
      <c r="O23" s="17">
        <f>Lech1!E33</f>
        <v>9</v>
      </c>
      <c r="P23" s="31">
        <f>Lech1!F33</f>
        <v>0</v>
      </c>
      <c r="Q23" s="34">
        <f>Lech1!D39</f>
        <v>2</v>
      </c>
      <c r="R23" s="34">
        <f>Lech1!E39</f>
        <v>4</v>
      </c>
      <c r="S23" s="35">
        <f>Lech1!F39</f>
        <v>0</v>
      </c>
      <c r="T23" s="165">
        <f>Lech1!D47</f>
        <v>3</v>
      </c>
      <c r="U23" s="166">
        <f>Lech1!E47</f>
        <v>8</v>
      </c>
      <c r="V23" s="167">
        <f>Lech1!F47</f>
        <v>0</v>
      </c>
    </row>
    <row r="24" spans="1:22" ht="13.5" thickBot="1" x14ac:dyDescent="0.25">
      <c r="B24" s="16">
        <f>Lech1!D9</f>
        <v>11</v>
      </c>
      <c r="C24" s="17">
        <f>Lech1!E9</f>
        <v>12</v>
      </c>
      <c r="D24" s="31">
        <f>Lech1!F9</f>
        <v>0</v>
      </c>
      <c r="E24" s="17">
        <f>Lech1!D15</f>
        <v>3</v>
      </c>
      <c r="F24" s="17">
        <f>Lech1!E15</f>
        <v>8</v>
      </c>
      <c r="G24" s="31">
        <f>Lech1!F15</f>
        <v>8</v>
      </c>
      <c r="H24" s="17">
        <f>Lech1!D21</f>
        <v>1</v>
      </c>
      <c r="I24" s="17">
        <f>Lech1!E21</f>
        <v>11</v>
      </c>
      <c r="J24" s="31">
        <f>Lech1!F21</f>
        <v>0</v>
      </c>
      <c r="K24" s="17">
        <f>Lech1!D28</f>
        <v>6</v>
      </c>
      <c r="L24" s="17">
        <f>Lech1!E28</f>
        <v>15</v>
      </c>
      <c r="M24" s="31">
        <f>Lech1!F28</f>
        <v>0</v>
      </c>
      <c r="N24" s="17">
        <f>Lech1!D34</f>
        <v>4</v>
      </c>
      <c r="O24" s="17">
        <f>Lech1!E34</f>
        <v>8</v>
      </c>
      <c r="P24" s="31">
        <f>Lech1!F34</f>
        <v>0</v>
      </c>
      <c r="Q24" s="34">
        <f>Lech1!D41</f>
        <v>3</v>
      </c>
      <c r="R24" s="34">
        <f>Lech1!E41</f>
        <v>12</v>
      </c>
      <c r="S24" s="35">
        <f>Lech1!F41</f>
        <v>8</v>
      </c>
      <c r="T24" s="165">
        <f>Lech1!D48</f>
        <v>5</v>
      </c>
      <c r="U24" s="166">
        <f>Lech1!E48</f>
        <v>1</v>
      </c>
      <c r="V24" s="167">
        <f>Lech1!F48</f>
        <v>0</v>
      </c>
    </row>
    <row r="25" spans="1:22" ht="13.5" thickBot="1" x14ac:dyDescent="0.25">
      <c r="B25" s="16">
        <f>Lech1!D10</f>
        <v>1</v>
      </c>
      <c r="C25" s="17">
        <f>Lech1!E10</f>
        <v>5</v>
      </c>
      <c r="D25" s="31">
        <f>Lech1!F10</f>
        <v>0</v>
      </c>
      <c r="E25" s="17">
        <f>Lech1!D16</f>
        <v>5</v>
      </c>
      <c r="F25" s="17">
        <f>Lech1!E16</f>
        <v>8</v>
      </c>
      <c r="G25" s="31">
        <f>Lech1!F16</f>
        <v>0</v>
      </c>
      <c r="H25" s="17">
        <f>Lech1!D22</f>
        <v>1</v>
      </c>
      <c r="I25" s="17">
        <f>Lech1!E22</f>
        <v>4</v>
      </c>
      <c r="J25" s="31">
        <f>Lech1!F22</f>
        <v>8</v>
      </c>
      <c r="K25" s="17">
        <f>Lech1!D29</f>
        <v>4</v>
      </c>
      <c r="L25" s="17">
        <f>Lech1!E29</f>
        <v>15</v>
      </c>
      <c r="M25" s="31">
        <f>Lech1!F29</f>
        <v>0</v>
      </c>
      <c r="N25" s="34">
        <f>Lech1!D35</f>
        <v>4</v>
      </c>
      <c r="O25" s="34">
        <f>Lech1!E35</f>
        <v>6</v>
      </c>
      <c r="P25" s="35">
        <f>Lech1!F35</f>
        <v>0</v>
      </c>
      <c r="Q25" s="34">
        <f>Lech1!D42</f>
        <v>0</v>
      </c>
      <c r="R25" s="34">
        <f>Lech1!E42</f>
        <v>1</v>
      </c>
      <c r="S25" s="35">
        <f>Lech1!F42</f>
        <v>0</v>
      </c>
      <c r="T25" s="165">
        <f>Lech1!D50</f>
        <v>5</v>
      </c>
      <c r="U25" s="166">
        <f>Lech1!E50</f>
        <v>1</v>
      </c>
      <c r="V25" s="167">
        <f>Lech1!F50</f>
        <v>0</v>
      </c>
    </row>
    <row r="26" spans="1:22" ht="13.5" thickBot="1" x14ac:dyDescent="0.25">
      <c r="A26" t="s">
        <v>16</v>
      </c>
      <c r="B26" s="36">
        <f t="shared" ref="B26:V26" si="2">SUM(B20:B25)</f>
        <v>44</v>
      </c>
      <c r="C26" s="34">
        <f t="shared" si="2"/>
        <v>44</v>
      </c>
      <c r="D26" s="35">
        <f t="shared" si="2"/>
        <v>8</v>
      </c>
      <c r="E26" s="34">
        <f t="shared" si="2"/>
        <v>35</v>
      </c>
      <c r="F26" s="34">
        <f t="shared" si="2"/>
        <v>50</v>
      </c>
      <c r="G26" s="35">
        <f t="shared" si="2"/>
        <v>8</v>
      </c>
      <c r="H26" s="34">
        <f t="shared" si="2"/>
        <v>8</v>
      </c>
      <c r="I26" s="34">
        <f t="shared" si="2"/>
        <v>37</v>
      </c>
      <c r="J26" s="35">
        <f t="shared" si="2"/>
        <v>8</v>
      </c>
      <c r="K26" s="34">
        <f t="shared" si="2"/>
        <v>29</v>
      </c>
      <c r="L26" s="34">
        <f t="shared" si="2"/>
        <v>60</v>
      </c>
      <c r="M26" s="35">
        <f t="shared" si="2"/>
        <v>8</v>
      </c>
      <c r="N26" s="34">
        <f t="shared" si="2"/>
        <v>26</v>
      </c>
      <c r="O26" s="34">
        <f t="shared" si="2"/>
        <v>52</v>
      </c>
      <c r="P26" s="35">
        <f t="shared" si="2"/>
        <v>8</v>
      </c>
      <c r="Q26" s="34">
        <f t="shared" si="2"/>
        <v>12</v>
      </c>
      <c r="R26" s="34">
        <f t="shared" si="2"/>
        <v>27</v>
      </c>
      <c r="S26" s="35">
        <f t="shared" si="2"/>
        <v>16</v>
      </c>
      <c r="T26" s="165">
        <f t="shared" si="2"/>
        <v>23</v>
      </c>
      <c r="U26" s="166">
        <f t="shared" si="2"/>
        <v>40</v>
      </c>
      <c r="V26" s="167">
        <f t="shared" si="2"/>
        <v>16</v>
      </c>
    </row>
    <row r="27" spans="1:22" x14ac:dyDescent="0.2">
      <c r="A27" t="s">
        <v>17</v>
      </c>
      <c r="B27" s="8">
        <f>B26+TRUNC(C26/16)</f>
        <v>46</v>
      </c>
      <c r="C27" s="8">
        <f>C26-(TRUNC(C26/16)*16)+TRUNC(D26/16)</f>
        <v>12</v>
      </c>
      <c r="D27" s="43">
        <f>D26-(TRUNC(D26/16)*16)</f>
        <v>8</v>
      </c>
      <c r="E27" s="19">
        <f>E26+TRUNC(F26/16)</f>
        <v>38</v>
      </c>
      <c r="F27" s="19">
        <f>F26-(TRUNC(F26/16)*16)+TRUNC(G26/16)</f>
        <v>2</v>
      </c>
      <c r="G27" s="44">
        <f>G26-(TRUNC(G26/16)*16)</f>
        <v>8</v>
      </c>
      <c r="H27" s="8">
        <f>H26+TRUNC(I26/16)</f>
        <v>10</v>
      </c>
      <c r="I27" s="8">
        <f>I26-(TRUNC(I26/16)*16)+TRUNC(J26/16)</f>
        <v>5</v>
      </c>
      <c r="J27" s="43">
        <f>J26-(TRUNC(J26/16)*16)</f>
        <v>8</v>
      </c>
      <c r="K27" s="19">
        <f>K26+TRUNC(L26/16)</f>
        <v>32</v>
      </c>
      <c r="L27" s="19">
        <f>L26-(TRUNC(L26/16)*16)+TRUNC(M26/16)</f>
        <v>12</v>
      </c>
      <c r="M27" s="44">
        <f>M26-(TRUNC(M26/16)*16)</f>
        <v>8</v>
      </c>
      <c r="N27" s="8">
        <f>N26+TRUNC(O26/16)</f>
        <v>29</v>
      </c>
      <c r="O27" s="8">
        <f>O26-(TRUNC(O26/16)*16)+TRUNC(P26/16)</f>
        <v>4</v>
      </c>
      <c r="P27" s="43">
        <f>P26-(TRUNC(P26/16)*16)</f>
        <v>8</v>
      </c>
      <c r="Q27" s="19">
        <f>Q26+TRUNC(R26/16)</f>
        <v>13</v>
      </c>
      <c r="R27" s="19">
        <f>R26-(TRUNC(R26/16)*16)+TRUNC(S26/16)</f>
        <v>12</v>
      </c>
      <c r="S27" s="19">
        <f>S26-(TRUNC(S26/16)*16)</f>
        <v>0</v>
      </c>
      <c r="T27" s="25">
        <f>T26+TRUNC(U26/16)</f>
        <v>25</v>
      </c>
      <c r="U27" s="25">
        <f>U26-(TRUNC(U26/16)*16)+TRUNC(V26/16)</f>
        <v>9</v>
      </c>
      <c r="V27" s="25">
        <f>V26-(TRUNC(V26/16)*16)</f>
        <v>0</v>
      </c>
    </row>
    <row r="28" spans="1:22" ht="13.5" thickBot="1" x14ac:dyDescent="0.25">
      <c r="B28" s="111"/>
      <c r="C28" s="111"/>
      <c r="D28" s="111"/>
      <c r="E28" s="160"/>
      <c r="F28" s="160"/>
      <c r="G28" s="160"/>
      <c r="H28" s="111"/>
      <c r="I28" s="111"/>
      <c r="J28" s="111"/>
      <c r="K28" s="160"/>
      <c r="L28" s="160"/>
      <c r="M28" s="160"/>
      <c r="N28" s="111"/>
      <c r="O28" s="111"/>
      <c r="P28" s="111"/>
      <c r="Q28" s="160"/>
      <c r="R28" s="160"/>
      <c r="S28" s="160"/>
      <c r="T28" s="161"/>
      <c r="U28" s="161"/>
      <c r="V28" s="161"/>
    </row>
    <row r="29" spans="1:22" ht="13.5" thickBot="1" x14ac:dyDescent="0.25">
      <c r="A29" t="s">
        <v>42</v>
      </c>
      <c r="B29" s="16">
        <f>'Rad1'!D3</f>
        <v>5</v>
      </c>
      <c r="C29" s="17">
        <f>'Rad1'!E3</f>
        <v>15</v>
      </c>
      <c r="D29" s="31">
        <f>'Rad1'!F3</f>
        <v>0</v>
      </c>
      <c r="E29" s="16">
        <f>'Rad1'!D11</f>
        <v>7</v>
      </c>
      <c r="F29" s="17">
        <f>'Rad1'!E11</f>
        <v>7</v>
      </c>
      <c r="G29" s="31">
        <f>'Rad1'!F11</f>
        <v>0</v>
      </c>
      <c r="H29" s="248">
        <f>'Rad1'!D18</f>
        <v>9</v>
      </c>
      <c r="I29" s="249">
        <f>'Rad1'!E18</f>
        <v>4</v>
      </c>
      <c r="J29" s="250">
        <f>'Rad1'!F18</f>
        <v>0</v>
      </c>
      <c r="K29" s="17">
        <f>'Rad1'!D26</f>
        <v>8</v>
      </c>
      <c r="L29" s="17">
        <f>'Rad1'!E26</f>
        <v>0</v>
      </c>
      <c r="M29" s="31">
        <f>'Rad1'!F26</f>
        <v>0</v>
      </c>
      <c r="N29" s="16">
        <f>'Rad1'!D32</f>
        <v>3</v>
      </c>
      <c r="O29" s="17">
        <f>'Rad1'!E32</f>
        <v>3</v>
      </c>
      <c r="P29" s="31">
        <f>'Rad1'!F32</f>
        <v>0</v>
      </c>
      <c r="Q29" s="16">
        <f>'Rad1'!D38</f>
        <v>0</v>
      </c>
      <c r="R29" s="17">
        <f>'Rad1'!E38</f>
        <v>8</v>
      </c>
      <c r="S29" s="31">
        <f>'Rad1'!F38</f>
        <v>0</v>
      </c>
      <c r="T29" s="105">
        <f>'Rad1'!D45</f>
        <v>1</v>
      </c>
      <c r="U29" s="105">
        <f>'Rad1'!E45</f>
        <v>4</v>
      </c>
      <c r="V29" s="106">
        <f>'Rad1'!F45</f>
        <v>0</v>
      </c>
    </row>
    <row r="30" spans="1:22" ht="13.5" thickBot="1" x14ac:dyDescent="0.25">
      <c r="B30" s="16">
        <f>'Rad1'!D5</f>
        <v>10</v>
      </c>
      <c r="C30" s="17">
        <f>'Rad1'!E5</f>
        <v>7</v>
      </c>
      <c r="D30" s="31">
        <f>'Rad1'!F5</f>
        <v>0</v>
      </c>
      <c r="E30" s="16">
        <f>'Rad1'!D12</f>
        <v>6</v>
      </c>
      <c r="F30" s="17">
        <f>'Rad1'!E12</f>
        <v>5</v>
      </c>
      <c r="G30" s="31">
        <f>'Rad1'!F12</f>
        <v>0</v>
      </c>
      <c r="H30" s="248">
        <f>'Rad1'!D19</f>
        <v>0</v>
      </c>
      <c r="I30" s="249">
        <f>'Rad1'!E19</f>
        <v>0</v>
      </c>
      <c r="J30" s="250">
        <f>'Rad1'!F19</f>
        <v>0</v>
      </c>
      <c r="K30" s="17">
        <f>'Rad1'!D27</f>
        <v>1</v>
      </c>
      <c r="L30" s="17">
        <f>'Rad1'!E27</f>
        <v>11</v>
      </c>
      <c r="M30" s="31">
        <f>'Rad1'!F27</f>
        <v>0</v>
      </c>
      <c r="N30" s="16">
        <f>'Rad1'!D33</f>
        <v>1</v>
      </c>
      <c r="O30" s="17">
        <f>'Rad1'!E33</f>
        <v>7</v>
      </c>
      <c r="P30" s="31">
        <f>'Rad1'!F33</f>
        <v>0</v>
      </c>
      <c r="Q30" s="16">
        <f>'Rad1'!D39</f>
        <v>0</v>
      </c>
      <c r="R30" s="17">
        <f>'Rad1'!E39</f>
        <v>15</v>
      </c>
      <c r="S30" s="31">
        <f>'Rad1'!F39</f>
        <v>0</v>
      </c>
      <c r="T30" s="105">
        <f>'Rad1'!D46</f>
        <v>6</v>
      </c>
      <c r="U30" s="105">
        <f>'Rad1'!E46</f>
        <v>0</v>
      </c>
      <c r="V30" s="106">
        <f>'Rad1'!F46</f>
        <v>0</v>
      </c>
    </row>
    <row r="31" spans="1:22" ht="13.5" thickBot="1" x14ac:dyDescent="0.25">
      <c r="B31" s="16">
        <f>'Rad1'!D7</f>
        <v>5</v>
      </c>
      <c r="C31" s="17">
        <f>'Rad1'!E7</f>
        <v>0</v>
      </c>
      <c r="D31" s="31">
        <f>'Rad1'!F7</f>
        <v>0</v>
      </c>
      <c r="E31" s="16">
        <f>'Rad1'!D13</f>
        <v>5</v>
      </c>
      <c r="F31" s="17">
        <f>'Rad1'!E13</f>
        <v>15</v>
      </c>
      <c r="G31" s="31">
        <f>'Rad1'!F13</f>
        <v>0</v>
      </c>
      <c r="H31" s="248">
        <f>'Rad1'!D21</f>
        <v>0</v>
      </c>
      <c r="I31" s="249">
        <f>'Rad1'!E21</f>
        <v>0</v>
      </c>
      <c r="J31" s="250">
        <f>'Rad1'!F21</f>
        <v>0</v>
      </c>
      <c r="K31" s="17">
        <f>'Rad1'!D28</f>
        <v>21</v>
      </c>
      <c r="L31" s="17">
        <f>'Rad1'!E28</f>
        <v>14</v>
      </c>
      <c r="M31" s="31">
        <f>'Rad1'!F28</f>
        <v>0</v>
      </c>
      <c r="N31" s="16">
        <f>'Rad1'!D34</f>
        <v>6</v>
      </c>
      <c r="O31" s="17">
        <f>'Rad1'!E34</f>
        <v>6</v>
      </c>
      <c r="P31" s="31">
        <f>'Rad1'!F34</f>
        <v>0</v>
      </c>
      <c r="Q31" s="16">
        <f>'Rad1'!D40</f>
        <v>1</v>
      </c>
      <c r="R31" s="17">
        <f>'Rad1'!E40</f>
        <v>2</v>
      </c>
      <c r="S31" s="31">
        <f>'Rad1'!F40</f>
        <v>0</v>
      </c>
      <c r="T31" s="105">
        <f>'Rad1'!D49</f>
        <v>6</v>
      </c>
      <c r="U31" s="105">
        <f>'Rad1'!E49</f>
        <v>4</v>
      </c>
      <c r="V31" s="106">
        <f>'Rad1'!F49</f>
        <v>0</v>
      </c>
    </row>
    <row r="32" spans="1:22" ht="13.5" thickBot="1" x14ac:dyDescent="0.25">
      <c r="B32" s="16">
        <f>'Rad1'!D8</f>
        <v>18</v>
      </c>
      <c r="C32" s="17">
        <f>'Rad1'!E8</f>
        <v>0</v>
      </c>
      <c r="D32" s="31">
        <f>'Rad1'!F8</f>
        <v>0</v>
      </c>
      <c r="E32" s="16">
        <f>'Rad1'!D14</f>
        <v>1</v>
      </c>
      <c r="F32" s="17">
        <f>'Rad1'!E14</f>
        <v>0</v>
      </c>
      <c r="G32" s="31">
        <f>'Rad1'!F14</f>
        <v>0</v>
      </c>
      <c r="H32" s="248">
        <f>'Rad1'!D22</f>
        <v>1</v>
      </c>
      <c r="I32" s="249">
        <f>'Rad1'!E22</f>
        <v>1</v>
      </c>
      <c r="J32" s="250">
        <f>'Rad1'!F22</f>
        <v>0</v>
      </c>
      <c r="K32" s="17">
        <f>'Rad1'!D29</f>
        <v>7</v>
      </c>
      <c r="L32" s="17">
        <f>'Rad1'!E29</f>
        <v>2</v>
      </c>
      <c r="M32" s="31">
        <f>'Rad1'!F29</f>
        <v>0</v>
      </c>
      <c r="N32" s="16">
        <f>'Rad1'!D35</f>
        <v>9</v>
      </c>
      <c r="O32" s="17">
        <f>'Rad1'!E35</f>
        <v>15</v>
      </c>
      <c r="P32" s="31">
        <f>'Rad1'!F35</f>
        <v>0</v>
      </c>
      <c r="Q32" s="16">
        <f>'Rad1'!D41</f>
        <v>5</v>
      </c>
      <c r="R32" s="17">
        <f>'Rad1'!E41</f>
        <v>12</v>
      </c>
      <c r="S32" s="31">
        <f>'Rad1'!F41</f>
        <v>0</v>
      </c>
      <c r="T32" s="105">
        <f>'Rad1'!D50</f>
        <v>37</v>
      </c>
      <c r="U32" s="105">
        <f>'Rad1'!E50</f>
        <v>12</v>
      </c>
      <c r="V32" s="106">
        <f>'Rad1'!F50</f>
        <v>0</v>
      </c>
    </row>
    <row r="33" spans="1:24" ht="13.5" thickBot="1" x14ac:dyDescent="0.25">
      <c r="B33" s="16">
        <f>'Rad1'!D9</f>
        <v>6</v>
      </c>
      <c r="C33" s="17">
        <f>'Rad1'!E9</f>
        <v>14</v>
      </c>
      <c r="D33" s="31">
        <f>'Rad1'!F9</f>
        <v>0</v>
      </c>
      <c r="E33" s="16">
        <f>'Rad1'!D15</f>
        <v>12</v>
      </c>
      <c r="F33" s="17">
        <f>'Rad1'!E15</f>
        <v>14</v>
      </c>
      <c r="G33" s="31">
        <f>'Rad1'!F15</f>
        <v>0</v>
      </c>
      <c r="H33" s="248">
        <f>'Rad1'!D23</f>
        <v>2</v>
      </c>
      <c r="I33" s="249">
        <f>'Rad1'!E23</f>
        <v>14</v>
      </c>
      <c r="J33" s="250">
        <f>'Rad1'!F23</f>
        <v>0</v>
      </c>
      <c r="K33" s="17">
        <f>'Rad1'!D30</f>
        <v>3</v>
      </c>
      <c r="L33" s="17">
        <f>'Rad1'!E30</f>
        <v>2</v>
      </c>
      <c r="M33" s="31">
        <f>'Rad1'!F30</f>
        <v>0</v>
      </c>
      <c r="N33" s="16">
        <f>'Rad1'!D36</f>
        <v>10</v>
      </c>
      <c r="O33" s="17">
        <f>'Rad1'!E36</f>
        <v>13</v>
      </c>
      <c r="P33" s="31">
        <f>'Rad1'!F36</f>
        <v>0</v>
      </c>
      <c r="Q33" s="16">
        <f>'Rad1'!D43</f>
        <v>1</v>
      </c>
      <c r="R33" s="17">
        <f>'Rad1'!E43</f>
        <v>12</v>
      </c>
      <c r="S33" s="31">
        <f>'Rad1'!F43</f>
        <v>0</v>
      </c>
      <c r="T33" s="105">
        <f>'Rad1'!D51</f>
        <v>0</v>
      </c>
      <c r="U33" s="105">
        <f>'Rad1'!E51</f>
        <v>2</v>
      </c>
      <c r="V33" s="106">
        <f>'Rad1'!F51</f>
        <v>0</v>
      </c>
    </row>
    <row r="34" spans="1:24" ht="13.5" thickBot="1" x14ac:dyDescent="0.25">
      <c r="B34" s="16">
        <f>'Rad1'!D10</f>
        <v>7</v>
      </c>
      <c r="C34" s="17">
        <f>'Rad1'!E10</f>
        <v>0</v>
      </c>
      <c r="D34" s="31">
        <f>'Rad1'!F10</f>
        <v>0</v>
      </c>
      <c r="E34" s="16">
        <f>'Rad1'!D16</f>
        <v>1</v>
      </c>
      <c r="F34" s="17">
        <f>'Rad1'!E16</f>
        <v>5</v>
      </c>
      <c r="G34" s="31">
        <f>'Rad1'!F16</f>
        <v>8</v>
      </c>
      <c r="H34" s="165">
        <f>'Rad1'!D24</f>
        <v>0</v>
      </c>
      <c r="I34" s="166">
        <f>'Rad1'!E24</f>
        <v>11</v>
      </c>
      <c r="J34" s="167">
        <f>'Rad1'!F24</f>
        <v>0</v>
      </c>
      <c r="K34" s="17">
        <f>'Rad1'!D31</f>
        <v>6</v>
      </c>
      <c r="L34" s="17">
        <f>'Rad1'!E31</f>
        <v>3</v>
      </c>
      <c r="M34" s="31">
        <f>'Rad1'!F31</f>
        <v>0</v>
      </c>
      <c r="N34" s="16">
        <f>'Rad1'!D37</f>
        <v>6</v>
      </c>
      <c r="O34" s="17">
        <f>'Rad1'!E37</f>
        <v>4</v>
      </c>
      <c r="P34" s="31">
        <f>'Rad1'!F37</f>
        <v>0</v>
      </c>
      <c r="Q34" s="16">
        <f>'Rad1'!D44</f>
        <v>2</v>
      </c>
      <c r="R34" s="17">
        <f>'Rad1'!E44</f>
        <v>0</v>
      </c>
      <c r="S34" s="31">
        <f>'Rad1'!F44</f>
        <v>0</v>
      </c>
      <c r="T34" s="105">
        <f>'Rad1'!D53</f>
        <v>0</v>
      </c>
      <c r="U34" s="105">
        <f>'Rad1'!E53</f>
        <v>0</v>
      </c>
      <c r="V34" s="106">
        <f>'Rad1'!F53</f>
        <v>0</v>
      </c>
    </row>
    <row r="35" spans="1:24" ht="13.5" thickBot="1" x14ac:dyDescent="0.25">
      <c r="A35" t="s">
        <v>16</v>
      </c>
      <c r="B35" s="36">
        <f t="shared" ref="B35:V35" si="3">SUM(B29:B34)</f>
        <v>51</v>
      </c>
      <c r="C35" s="34">
        <f t="shared" si="3"/>
        <v>36</v>
      </c>
      <c r="D35" s="35">
        <f t="shared" si="3"/>
        <v>0</v>
      </c>
      <c r="E35" s="36">
        <f t="shared" si="3"/>
        <v>32</v>
      </c>
      <c r="F35" s="34">
        <f t="shared" si="3"/>
        <v>46</v>
      </c>
      <c r="G35" s="35">
        <f t="shared" si="3"/>
        <v>8</v>
      </c>
      <c r="H35" s="36">
        <f t="shared" si="3"/>
        <v>12</v>
      </c>
      <c r="I35" s="34">
        <f t="shared" si="3"/>
        <v>30</v>
      </c>
      <c r="J35" s="35">
        <f t="shared" si="3"/>
        <v>0</v>
      </c>
      <c r="K35" s="36">
        <f t="shared" si="3"/>
        <v>46</v>
      </c>
      <c r="L35" s="34">
        <f t="shared" si="3"/>
        <v>32</v>
      </c>
      <c r="M35" s="35">
        <f t="shared" si="3"/>
        <v>0</v>
      </c>
      <c r="N35" s="36">
        <f t="shared" si="3"/>
        <v>35</v>
      </c>
      <c r="O35" s="34">
        <f t="shared" si="3"/>
        <v>48</v>
      </c>
      <c r="P35" s="35">
        <f t="shared" si="3"/>
        <v>0</v>
      </c>
      <c r="Q35" s="36">
        <f t="shared" si="3"/>
        <v>9</v>
      </c>
      <c r="R35" s="34">
        <f t="shared" si="3"/>
        <v>49</v>
      </c>
      <c r="S35" s="35">
        <f t="shared" si="3"/>
        <v>0</v>
      </c>
      <c r="T35" s="105">
        <f t="shared" si="3"/>
        <v>50</v>
      </c>
      <c r="U35" s="105">
        <f t="shared" si="3"/>
        <v>22</v>
      </c>
      <c r="V35" s="106">
        <f t="shared" si="3"/>
        <v>0</v>
      </c>
    </row>
    <row r="36" spans="1:24" x14ac:dyDescent="0.2">
      <c r="A36" t="s">
        <v>17</v>
      </c>
      <c r="B36" s="8">
        <f>B35+TRUNC(C35/16)</f>
        <v>53</v>
      </c>
      <c r="C36" s="8">
        <f>C35-(TRUNC(C35/16)*16)+TRUNC(D35/16)</f>
        <v>4</v>
      </c>
      <c r="D36" s="8">
        <f>D35-(TRUNC(D35/16)*16)</f>
        <v>0</v>
      </c>
      <c r="E36" s="19">
        <f>E35+TRUNC(F35/16)</f>
        <v>34</v>
      </c>
      <c r="F36" s="19">
        <f>F35-(TRUNC(F35/16)*16)+TRUNC(G35/16)</f>
        <v>14</v>
      </c>
      <c r="G36" s="19">
        <f>G35-(TRUNC(G35/16)*16)</f>
        <v>8</v>
      </c>
      <c r="H36" s="8">
        <f>H35+TRUNC(I35/16)</f>
        <v>13</v>
      </c>
      <c r="I36" s="8">
        <f>I35-(TRUNC(I35/16)*16)+TRUNC(J35/16)</f>
        <v>14</v>
      </c>
      <c r="J36" s="8">
        <f>J35-(TRUNC(J35/16)*16)</f>
        <v>0</v>
      </c>
      <c r="K36" s="19">
        <f>K35+TRUNC(L35/16)</f>
        <v>48</v>
      </c>
      <c r="L36" s="19">
        <f>L35-(TRUNC(L35/16)*16)+TRUNC(M35/16)</f>
        <v>0</v>
      </c>
      <c r="M36" s="19">
        <f>M35-(TRUNC(M35/16)*16)</f>
        <v>0</v>
      </c>
      <c r="N36" s="8">
        <f>N35+TRUNC(O35/16)</f>
        <v>38</v>
      </c>
      <c r="O36" s="8">
        <f>O35-(TRUNC(O35/16)*16)+TRUNC(P35/16)</f>
        <v>0</v>
      </c>
      <c r="P36" s="8">
        <f>P35-(TRUNC(P35/16)*16)</f>
        <v>0</v>
      </c>
      <c r="Q36" s="19">
        <f>Q35+TRUNC(R35/16)</f>
        <v>12</v>
      </c>
      <c r="R36" s="19">
        <f>R35-(TRUNC(R35/16)*16)+TRUNC(S35/16)</f>
        <v>1</v>
      </c>
      <c r="S36" s="19">
        <f>S35-(TRUNC(S35/16)*16)</f>
        <v>0</v>
      </c>
      <c r="T36" s="25">
        <f>T35+TRUNC(U35/16)</f>
        <v>51</v>
      </c>
      <c r="U36" s="25">
        <f>U35-(TRUNC(U35/16)*16)+TRUNC(V35/16)</f>
        <v>6</v>
      </c>
      <c r="V36" s="25">
        <f>V35-(TRUNC(V35/16)*16)</f>
        <v>0</v>
      </c>
    </row>
    <row r="37" spans="1:24" ht="13.5" thickBot="1" x14ac:dyDescent="0.25">
      <c r="B37" s="111"/>
      <c r="C37" s="111"/>
      <c r="D37" s="111"/>
      <c r="E37" s="160"/>
      <c r="F37" s="160"/>
      <c r="G37" s="160"/>
      <c r="H37" s="111"/>
      <c r="I37" s="111"/>
      <c r="J37" s="111"/>
      <c r="K37" s="160"/>
      <c r="L37" s="160"/>
      <c r="M37" s="160"/>
      <c r="N37" s="111"/>
      <c r="O37" s="111"/>
      <c r="P37" s="111"/>
      <c r="Q37" s="160"/>
      <c r="R37" s="160"/>
      <c r="S37" s="160"/>
      <c r="T37" s="161"/>
      <c r="U37" s="161"/>
      <c r="V37" s="161"/>
    </row>
    <row r="38" spans="1:24" ht="13.5" thickBot="1" x14ac:dyDescent="0.25">
      <c r="A38" t="s">
        <v>43</v>
      </c>
      <c r="B38" s="16">
        <f>Pew!D3</f>
        <v>2</v>
      </c>
      <c r="C38" s="17">
        <f>Pew!E3</f>
        <v>3</v>
      </c>
      <c r="D38" s="31">
        <f>Pew!F3</f>
        <v>0</v>
      </c>
      <c r="E38" s="16">
        <f>Pew!D10</f>
        <v>3</v>
      </c>
      <c r="F38" s="17">
        <f>Pew!E10</f>
        <v>14</v>
      </c>
      <c r="G38" s="31">
        <f>Pew!F10</f>
        <v>0</v>
      </c>
      <c r="H38" s="36">
        <f>Pew!D17</f>
        <v>0</v>
      </c>
      <c r="I38" s="34">
        <f>Pew!E17</f>
        <v>0</v>
      </c>
      <c r="J38" s="35">
        <f>Pew!F17</f>
        <v>0</v>
      </c>
      <c r="K38" s="36">
        <f>Pew!D22</f>
        <v>4</v>
      </c>
      <c r="L38" s="34">
        <f>Pew!E22</f>
        <v>6</v>
      </c>
      <c r="M38" s="35">
        <f>Pew!F22</f>
        <v>8</v>
      </c>
      <c r="N38" s="36">
        <f>Pew!D29</f>
        <v>3</v>
      </c>
      <c r="O38" s="34">
        <f>Pew!E29</f>
        <v>10</v>
      </c>
      <c r="P38" s="35">
        <f>Pew!F29</f>
        <v>0</v>
      </c>
      <c r="Q38" s="36">
        <f>Pew!D35</f>
        <v>1</v>
      </c>
      <c r="R38" s="34">
        <f>Pew!E35</f>
        <v>4</v>
      </c>
      <c r="S38" s="34">
        <f>Pew!F35</f>
        <v>0</v>
      </c>
      <c r="T38" s="105">
        <f>Pew!D42</f>
        <v>0</v>
      </c>
      <c r="U38" s="105">
        <f>Pew!E42</f>
        <v>14</v>
      </c>
      <c r="V38" s="106">
        <f>Pew!F42</f>
        <v>0</v>
      </c>
    </row>
    <row r="39" spans="1:24" ht="13.5" thickBot="1" x14ac:dyDescent="0.25">
      <c r="B39" s="16">
        <f>Pew!D5</f>
        <v>3</v>
      </c>
      <c r="C39" s="17">
        <f>Pew!E5</f>
        <v>13</v>
      </c>
      <c r="D39" s="31">
        <f>Pew!F5</f>
        <v>0</v>
      </c>
      <c r="E39" s="16">
        <f>Pew!D11</f>
        <v>4</v>
      </c>
      <c r="F39" s="17">
        <f>Pew!E11</f>
        <v>1</v>
      </c>
      <c r="G39" s="31">
        <f>Pew!F11</f>
        <v>0</v>
      </c>
      <c r="H39" s="36">
        <f>Pew!D18</f>
        <v>0</v>
      </c>
      <c r="I39" s="34">
        <f>Pew!E18</f>
        <v>0</v>
      </c>
      <c r="J39" s="35">
        <f>Pew!F18</f>
        <v>0</v>
      </c>
      <c r="K39" s="36">
        <f>Pew!D24</f>
        <v>7</v>
      </c>
      <c r="L39" s="34">
        <f>Pew!E24</f>
        <v>10</v>
      </c>
      <c r="M39" s="35">
        <f>Pew!F24</f>
        <v>0</v>
      </c>
      <c r="N39" s="36">
        <f>Pew!D30</f>
        <v>2</v>
      </c>
      <c r="O39" s="34">
        <f>Pew!E30</f>
        <v>0</v>
      </c>
      <c r="P39" s="35">
        <f>Pew!F30</f>
        <v>0</v>
      </c>
      <c r="Q39" s="36">
        <f>Pew!D37</f>
        <v>0</v>
      </c>
      <c r="R39" s="34">
        <f>Pew!E37</f>
        <v>14</v>
      </c>
      <c r="S39" s="34">
        <f>Pew!F37</f>
        <v>8</v>
      </c>
      <c r="T39" s="105">
        <f>Pew!D44</f>
        <v>1</v>
      </c>
      <c r="U39" s="105">
        <f>Pew!E44</f>
        <v>15</v>
      </c>
      <c r="V39" s="106">
        <f>Pew!F44</f>
        <v>0</v>
      </c>
      <c r="X39" s="105"/>
    </row>
    <row r="40" spans="1:24" ht="13.5" thickBot="1" x14ac:dyDescent="0.25">
      <c r="B40" s="16">
        <f>Pew!D6</f>
        <v>3</v>
      </c>
      <c r="C40" s="17">
        <f>Pew!E6</f>
        <v>8</v>
      </c>
      <c r="D40" s="31">
        <f>Pew!F6</f>
        <v>0</v>
      </c>
      <c r="E40" s="16">
        <f>Pew!D12</f>
        <v>3</v>
      </c>
      <c r="F40" s="17">
        <f>Pew!E12</f>
        <v>10</v>
      </c>
      <c r="G40" s="31">
        <f>Pew!F12</f>
        <v>8</v>
      </c>
      <c r="H40" s="36">
        <f>Pew!D19</f>
        <v>2</v>
      </c>
      <c r="I40" s="34">
        <f>Pew!E19</f>
        <v>15</v>
      </c>
      <c r="J40" s="35">
        <f>Pew!F19</f>
        <v>0</v>
      </c>
      <c r="K40" s="36">
        <f>Pew!D25</f>
        <v>1</v>
      </c>
      <c r="L40" s="34">
        <f>Pew!E25</f>
        <v>12</v>
      </c>
      <c r="M40" s="35">
        <f>Pew!F25</f>
        <v>0</v>
      </c>
      <c r="N40" s="36">
        <f>Pew!D31</f>
        <v>2</v>
      </c>
      <c r="O40" s="34">
        <f>Pew!E31</f>
        <v>7</v>
      </c>
      <c r="P40" s="35">
        <f>Pew!F31</f>
        <v>0</v>
      </c>
      <c r="Q40" s="36">
        <f>Pew!D38</f>
        <v>1</v>
      </c>
      <c r="R40" s="34">
        <f>Pew!E38</f>
        <v>13</v>
      </c>
      <c r="S40" s="34">
        <f>Pew!F38</f>
        <v>0</v>
      </c>
      <c r="T40" s="105">
        <f>Pew!D45</f>
        <v>6</v>
      </c>
      <c r="U40" s="105">
        <f>Pew!E45</f>
        <v>10</v>
      </c>
      <c r="V40" s="106">
        <f>Pew!F45</f>
        <v>0</v>
      </c>
    </row>
    <row r="41" spans="1:24" ht="13.5" thickBot="1" x14ac:dyDescent="0.25">
      <c r="B41" s="16">
        <f>Pew!D7</f>
        <v>3</v>
      </c>
      <c r="C41" s="17">
        <f>Pew!E7</f>
        <v>0</v>
      </c>
      <c r="D41" s="31">
        <f>Pew!F7</f>
        <v>0</v>
      </c>
      <c r="E41" s="16">
        <f>Pew!D13</f>
        <v>2</v>
      </c>
      <c r="F41" s="17">
        <f>Pew!E13</f>
        <v>8</v>
      </c>
      <c r="G41" s="31">
        <f>Pew!F13</f>
        <v>0</v>
      </c>
      <c r="H41" s="36">
        <f>Pew!D20</f>
        <v>0</v>
      </c>
      <c r="I41" s="34">
        <f>Pew!E20</f>
        <v>0</v>
      </c>
      <c r="J41" s="35">
        <f>Pew!F20</f>
        <v>0</v>
      </c>
      <c r="K41" s="36">
        <f>Pew!D26</f>
        <v>2</v>
      </c>
      <c r="L41" s="34">
        <f>Pew!E26</f>
        <v>6</v>
      </c>
      <c r="M41" s="35">
        <f>Pew!F26</f>
        <v>0</v>
      </c>
      <c r="N41" s="36">
        <f>Pew!D32</f>
        <v>6</v>
      </c>
      <c r="O41" s="34">
        <f>Pew!E32</f>
        <v>14</v>
      </c>
      <c r="P41" s="35">
        <f>Pew!F32</f>
        <v>0</v>
      </c>
      <c r="Q41" s="36">
        <f>Pew!D39</f>
        <v>1</v>
      </c>
      <c r="R41" s="34">
        <f>Pew!E39</f>
        <v>8</v>
      </c>
      <c r="S41" s="34">
        <f>Pew!F39</f>
        <v>0</v>
      </c>
      <c r="T41" s="105">
        <f>Pew!D46</f>
        <v>0</v>
      </c>
      <c r="U41" s="105">
        <f>Pew!E46</f>
        <v>14</v>
      </c>
      <c r="V41" s="106">
        <f>Pew!F46</f>
        <v>0</v>
      </c>
    </row>
    <row r="42" spans="1:24" ht="13.5" thickBot="1" x14ac:dyDescent="0.25">
      <c r="B42" s="16">
        <f>Pew!D8</f>
        <v>2</v>
      </c>
      <c r="C42" s="17">
        <f>Pew!E8</f>
        <v>12</v>
      </c>
      <c r="D42" s="31">
        <f>Pew!F8</f>
        <v>0</v>
      </c>
      <c r="E42" s="16">
        <f>Pew!D14</f>
        <v>4</v>
      </c>
      <c r="F42" s="17">
        <f>Pew!E14</f>
        <v>4</v>
      </c>
      <c r="G42" s="31">
        <f>Pew!F14</f>
        <v>0</v>
      </c>
      <c r="H42" s="36">
        <f>Pew!D21</f>
        <v>2</v>
      </c>
      <c r="I42" s="34">
        <f>Pew!E21</f>
        <v>0</v>
      </c>
      <c r="J42" s="35">
        <f>Pew!F21</f>
        <v>0</v>
      </c>
      <c r="K42" s="36">
        <f>Pew!D27</f>
        <v>2</v>
      </c>
      <c r="L42" s="34">
        <f>Pew!E27</f>
        <v>14</v>
      </c>
      <c r="M42" s="35">
        <f>Pew!F27</f>
        <v>8</v>
      </c>
      <c r="N42" s="36">
        <f>Pew!D33</f>
        <v>3</v>
      </c>
      <c r="O42" s="34">
        <f>Pew!E33</f>
        <v>3</v>
      </c>
      <c r="P42" s="35">
        <f>Pew!F33</f>
        <v>0</v>
      </c>
      <c r="Q42" s="36">
        <f>Pew!D40</f>
        <v>2</v>
      </c>
      <c r="R42" s="34">
        <f>Pew!E40</f>
        <v>3</v>
      </c>
      <c r="S42" s="34">
        <f>Pew!F40</f>
        <v>0</v>
      </c>
      <c r="T42" s="105">
        <f>Pew!D47</f>
        <v>3</v>
      </c>
      <c r="U42" s="105">
        <f>Pew!E47</f>
        <v>14</v>
      </c>
      <c r="V42" s="106">
        <f>Pew!F47</f>
        <v>0</v>
      </c>
    </row>
    <row r="43" spans="1:24" ht="13.5" thickBot="1" x14ac:dyDescent="0.25">
      <c r="B43" s="16">
        <f>Pew!D9</f>
        <v>4</v>
      </c>
      <c r="C43" s="17">
        <f>Pew!E9</f>
        <v>1</v>
      </c>
      <c r="D43" s="31">
        <f>Pew!F9</f>
        <v>8</v>
      </c>
      <c r="E43" s="16">
        <f>Pew!D15</f>
        <v>4</v>
      </c>
      <c r="F43" s="17">
        <f>Pew!E15</f>
        <v>8</v>
      </c>
      <c r="G43" s="31">
        <f>Pew!F15</f>
        <v>0</v>
      </c>
      <c r="H43" s="36">
        <f>Pew!D22</f>
        <v>4</v>
      </c>
      <c r="I43" s="34">
        <f>Pew!E22</f>
        <v>6</v>
      </c>
      <c r="J43" s="35">
        <f>Pew!F22</f>
        <v>8</v>
      </c>
      <c r="K43" s="36">
        <f>Pew!D28</f>
        <v>2</v>
      </c>
      <c r="L43" s="34">
        <f>Pew!E28</f>
        <v>1</v>
      </c>
      <c r="M43" s="35">
        <f>Pew!F28</f>
        <v>0</v>
      </c>
      <c r="N43" s="36">
        <f>Pew!D34</f>
        <v>3</v>
      </c>
      <c r="O43" s="34">
        <f>Pew!E34</f>
        <v>8</v>
      </c>
      <c r="P43" s="35">
        <f>Pew!F34</f>
        <v>0</v>
      </c>
      <c r="Q43" s="36">
        <f>Pew!D41</f>
        <v>1</v>
      </c>
      <c r="R43" s="34">
        <f>Pew!E41</f>
        <v>12</v>
      </c>
      <c r="S43" s="34">
        <f>Pew!F41</f>
        <v>0</v>
      </c>
      <c r="T43" s="105">
        <f>Pew!D48</f>
        <v>3</v>
      </c>
      <c r="U43" s="105">
        <f>Pew!E48</f>
        <v>8</v>
      </c>
      <c r="V43" s="106">
        <f>Pew!F48</f>
        <v>0</v>
      </c>
    </row>
    <row r="44" spans="1:24" ht="13.5" thickBot="1" x14ac:dyDescent="0.25">
      <c r="A44" t="s">
        <v>16</v>
      </c>
      <c r="B44" s="34">
        <f t="shared" ref="B44:V44" si="4">SUM(B38:B43)</f>
        <v>17</v>
      </c>
      <c r="C44" s="34">
        <f t="shared" si="4"/>
        <v>37</v>
      </c>
      <c r="D44" s="35">
        <f t="shared" si="4"/>
        <v>8</v>
      </c>
      <c r="E44" s="36">
        <f t="shared" si="4"/>
        <v>20</v>
      </c>
      <c r="F44" s="34">
        <f t="shared" si="4"/>
        <v>45</v>
      </c>
      <c r="G44" s="35">
        <f t="shared" si="4"/>
        <v>8</v>
      </c>
      <c r="H44" s="36">
        <f t="shared" si="4"/>
        <v>8</v>
      </c>
      <c r="I44" s="34">
        <f t="shared" si="4"/>
        <v>21</v>
      </c>
      <c r="J44" s="35">
        <f t="shared" si="4"/>
        <v>8</v>
      </c>
      <c r="K44" s="36">
        <f t="shared" si="4"/>
        <v>18</v>
      </c>
      <c r="L44" s="34">
        <f t="shared" si="4"/>
        <v>49</v>
      </c>
      <c r="M44" s="35">
        <f t="shared" si="4"/>
        <v>16</v>
      </c>
      <c r="N44" s="36">
        <f t="shared" si="4"/>
        <v>19</v>
      </c>
      <c r="O44" s="34">
        <f t="shared" si="4"/>
        <v>42</v>
      </c>
      <c r="P44" s="35">
        <f t="shared" si="4"/>
        <v>0</v>
      </c>
      <c r="Q44" s="36">
        <f>SUM(Q38:Q43)</f>
        <v>6</v>
      </c>
      <c r="R44" s="34">
        <f t="shared" si="4"/>
        <v>54</v>
      </c>
      <c r="S44" s="34">
        <f t="shared" si="4"/>
        <v>8</v>
      </c>
      <c r="T44" s="169">
        <f>SUM(T38:T43)</f>
        <v>13</v>
      </c>
      <c r="U44" s="42">
        <f t="shared" si="4"/>
        <v>75</v>
      </c>
      <c r="V44" s="189">
        <f t="shared" si="4"/>
        <v>0</v>
      </c>
    </row>
    <row r="45" spans="1:24" x14ac:dyDescent="0.2">
      <c r="A45" t="s">
        <v>17</v>
      </c>
      <c r="B45" s="8">
        <f>B44+TRUNC(C44/16)</f>
        <v>19</v>
      </c>
      <c r="C45" s="8">
        <f>C44-(TRUNC(C44/16)*16)+TRUNC(D44/16)</f>
        <v>5</v>
      </c>
      <c r="D45" s="8">
        <f>D44-(TRUNC(D44/16)*16)</f>
        <v>8</v>
      </c>
      <c r="E45" s="19">
        <f>E44+TRUNC(F44/16)</f>
        <v>22</v>
      </c>
      <c r="F45" s="19">
        <f>F44-(TRUNC(F44/16)*16)+TRUNC(G44/16)</f>
        <v>13</v>
      </c>
      <c r="G45" s="19">
        <f>G44-(TRUNC(G44/16)*16)</f>
        <v>8</v>
      </c>
      <c r="H45" s="8">
        <f>H44+TRUNC(I44/16)</f>
        <v>9</v>
      </c>
      <c r="I45" s="8">
        <f>I44-(TRUNC(I44/16)*16)+TRUNC(J44/16)</f>
        <v>5</v>
      </c>
      <c r="J45" s="8">
        <f>J44-(TRUNC(J44/16)*16)</f>
        <v>8</v>
      </c>
      <c r="K45" s="19">
        <f>K44+TRUNC(L44/16)</f>
        <v>21</v>
      </c>
      <c r="L45" s="19">
        <f>L44-(TRUNC(L44/16)*16)+TRUNC(M44/16)</f>
        <v>2</v>
      </c>
      <c r="M45" s="19">
        <f>M44-(TRUNC(M44/16)*16)</f>
        <v>0</v>
      </c>
      <c r="N45" s="8">
        <f>N44+TRUNC(O44/16)</f>
        <v>21</v>
      </c>
      <c r="O45" s="8">
        <f>O44-(TRUNC(O44/16)*16)+TRUNC(P44/16)</f>
        <v>10</v>
      </c>
      <c r="P45" s="8">
        <f>P44-(TRUNC(P44/16)*16)</f>
        <v>0</v>
      </c>
      <c r="Q45" s="19">
        <f>Q44+TRUNC(R44/16)</f>
        <v>9</v>
      </c>
      <c r="R45" s="19">
        <f>R44-(TRUNC(R44/16)*16)+TRUNC(S44/16)</f>
        <v>6</v>
      </c>
      <c r="S45" s="19">
        <f>S44-(TRUNC(S44/16)*16)</f>
        <v>8</v>
      </c>
      <c r="T45" s="25">
        <f>T44+TRUNC(U44/16)</f>
        <v>17</v>
      </c>
      <c r="U45" s="25">
        <f>U44-(TRUNC(U44/16)*16)+TRUNC(V44/16)</f>
        <v>11</v>
      </c>
      <c r="V45" s="25">
        <f>V44-(TRUNC(V44/16)*16)</f>
        <v>0</v>
      </c>
    </row>
    <row r="46" spans="1:24" x14ac:dyDescent="0.2">
      <c r="B46" s="6" t="s">
        <v>6</v>
      </c>
      <c r="C46" s="6"/>
      <c r="D46" s="6"/>
      <c r="E46" s="6" t="s">
        <v>10</v>
      </c>
      <c r="F46" s="6"/>
      <c r="G46" s="6"/>
      <c r="H46" s="6" t="s">
        <v>62</v>
      </c>
      <c r="K46" s="6" t="s">
        <v>3</v>
      </c>
      <c r="L46" s="6"/>
      <c r="M46" s="6"/>
      <c r="N46" s="6" t="s">
        <v>63</v>
      </c>
      <c r="O46" s="6"/>
      <c r="P46" s="6"/>
      <c r="Q46" s="6" t="s">
        <v>33</v>
      </c>
      <c r="R46" s="6"/>
      <c r="S46" s="6"/>
      <c r="T46" s="24" t="s">
        <v>2</v>
      </c>
    </row>
    <row r="47" spans="1:24" x14ac:dyDescent="0.2">
      <c r="B47">
        <f>B9+B18+B27+B36+B45</f>
        <v>163</v>
      </c>
      <c r="C47">
        <f t="shared" ref="C47:V47" si="5">C9+C18+C27+C36+C45</f>
        <v>38</v>
      </c>
      <c r="D47">
        <f t="shared" si="5"/>
        <v>24</v>
      </c>
      <c r="E47">
        <f t="shared" si="5"/>
        <v>142</v>
      </c>
      <c r="F47">
        <f t="shared" si="5"/>
        <v>34</v>
      </c>
      <c r="G47">
        <f t="shared" si="5"/>
        <v>24</v>
      </c>
      <c r="H47">
        <f t="shared" si="5"/>
        <v>57</v>
      </c>
      <c r="I47">
        <f t="shared" si="5"/>
        <v>45</v>
      </c>
      <c r="J47">
        <f t="shared" si="5"/>
        <v>24</v>
      </c>
      <c r="K47">
        <f t="shared" si="5"/>
        <v>152</v>
      </c>
      <c r="L47">
        <f t="shared" si="5"/>
        <v>36</v>
      </c>
      <c r="M47">
        <f t="shared" si="5"/>
        <v>16</v>
      </c>
      <c r="N47">
        <f t="shared" si="5"/>
        <v>150</v>
      </c>
      <c r="O47">
        <f t="shared" si="5"/>
        <v>23</v>
      </c>
      <c r="P47">
        <f t="shared" si="5"/>
        <v>24</v>
      </c>
      <c r="Q47">
        <f t="shared" si="5"/>
        <v>53</v>
      </c>
      <c r="R47">
        <f t="shared" si="5"/>
        <v>29</v>
      </c>
      <c r="S47">
        <f t="shared" si="5"/>
        <v>16</v>
      </c>
      <c r="T47">
        <f t="shared" si="5"/>
        <v>126</v>
      </c>
      <c r="U47">
        <f t="shared" si="5"/>
        <v>32</v>
      </c>
      <c r="V47">
        <f t="shared" si="5"/>
        <v>0</v>
      </c>
    </row>
    <row r="48" spans="1:24" x14ac:dyDescent="0.2">
      <c r="B48" s="8">
        <f>B47+TRUNC(C47/16)</f>
        <v>165</v>
      </c>
      <c r="C48" s="8">
        <f>C47-(TRUNC(C47/16)*16)+TRUNC(D47/16)</f>
        <v>7</v>
      </c>
      <c r="D48" s="8">
        <f>D47-(TRUNC(D47/16)*16)</f>
        <v>8</v>
      </c>
      <c r="E48" s="19">
        <f>E47+TRUNC(F47/16)</f>
        <v>144</v>
      </c>
      <c r="F48" s="19">
        <f>F47-(TRUNC(F47/16)*16)+TRUNC(G47/16)</f>
        <v>3</v>
      </c>
      <c r="G48" s="19">
        <f>G47-(TRUNC(G47/16)*16)</f>
        <v>8</v>
      </c>
      <c r="H48" s="8">
        <f>H47+TRUNC(I47/16)</f>
        <v>59</v>
      </c>
      <c r="I48" s="8">
        <f>I47-(TRUNC(I47/16)*16)+TRUNC(J47/16)</f>
        <v>14</v>
      </c>
      <c r="J48" s="8">
        <f>J47-(TRUNC(J47/16)*16)</f>
        <v>8</v>
      </c>
      <c r="K48" s="19">
        <f>K47+TRUNC(L47/16)</f>
        <v>154</v>
      </c>
      <c r="L48" s="19">
        <f>L47-(TRUNC(L47/16)*16)+TRUNC(M47/16)</f>
        <v>5</v>
      </c>
      <c r="M48" s="19">
        <f>M47-(TRUNC(M47/16)*16)</f>
        <v>0</v>
      </c>
      <c r="N48" s="8">
        <f>N47+TRUNC(O47/16)</f>
        <v>151</v>
      </c>
      <c r="O48" s="8">
        <f>O47-(TRUNC(O47/16)*16)+TRUNC(P47/16)</f>
        <v>8</v>
      </c>
      <c r="P48" s="8">
        <f>P47-(TRUNC(P47/16)*16)</f>
        <v>8</v>
      </c>
      <c r="Q48" s="19">
        <f>Q47+TRUNC(R47/16)</f>
        <v>54</v>
      </c>
      <c r="R48" s="19">
        <f>R47-(TRUNC(R47/16)*16)+TRUNC(S47/16)</f>
        <v>14</v>
      </c>
      <c r="S48" s="19">
        <f>S47-(TRUNC(S47/16)*16)</f>
        <v>0</v>
      </c>
      <c r="T48" s="19">
        <f>T47+TRUNC(U47/16)</f>
        <v>128</v>
      </c>
      <c r="U48" s="19">
        <f>U47-(TRUNC(U47/16)*16)+TRUNC(V47/16)</f>
        <v>0</v>
      </c>
      <c r="V48" s="19">
        <f>V47-(TRUNC(V47/16)*16)</f>
        <v>0</v>
      </c>
    </row>
  </sheetData>
  <mergeCells count="1">
    <mergeCell ref="T1:V1"/>
  </mergeCells>
  <phoneticPr fontId="1" type="noConversion"/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2"/>
  <sheetViews>
    <sheetView topLeftCell="A17" zoomScale="115" zoomScaleNormal="115" workbookViewId="0">
      <selection activeCell="C28" sqref="C28"/>
    </sheetView>
  </sheetViews>
  <sheetFormatPr defaultColWidth="20.28515625" defaultRowHeight="15" x14ac:dyDescent="0.2"/>
  <cols>
    <col min="1" max="1" width="20.28515625" style="45"/>
    <col min="2" max="2" width="20.28515625" style="46" customWidth="1"/>
    <col min="3" max="3" width="9.42578125" style="47" customWidth="1"/>
    <col min="4" max="4" width="12.140625" style="47" customWidth="1"/>
    <col min="5" max="5" width="12" style="47" customWidth="1"/>
    <col min="6" max="7" width="12.140625" style="47" customWidth="1"/>
    <col min="8" max="8" width="13" style="46" customWidth="1"/>
    <col min="9" max="9" width="10" style="46" customWidth="1"/>
    <col min="10" max="10" width="10.140625" style="46" customWidth="1"/>
    <col min="11" max="11" width="10" style="46" customWidth="1"/>
    <col min="12" max="16384" width="20.28515625" style="46"/>
  </cols>
  <sheetData>
    <row r="1" spans="1:12" ht="42.75" customHeight="1" x14ac:dyDescent="0.55000000000000004">
      <c r="A1" s="288" t="s">
        <v>109</v>
      </c>
      <c r="B1" s="288"/>
      <c r="C1" s="288"/>
      <c r="D1" s="288"/>
      <c r="E1" s="288"/>
      <c r="F1" s="288"/>
    </row>
    <row r="2" spans="1:12" ht="15.75" thickBot="1" x14ac:dyDescent="0.25">
      <c r="A2" s="46" t="s">
        <v>0</v>
      </c>
      <c r="B2" s="46" t="s">
        <v>4</v>
      </c>
      <c r="C2" s="47" t="s">
        <v>5</v>
      </c>
      <c r="D2" s="47" t="s">
        <v>7</v>
      </c>
      <c r="E2" s="47" t="s">
        <v>8</v>
      </c>
      <c r="F2" s="47" t="s">
        <v>9</v>
      </c>
      <c r="G2" s="47" t="s">
        <v>38</v>
      </c>
    </row>
    <row r="3" spans="1:12" ht="15.75" thickTop="1" x14ac:dyDescent="0.2">
      <c r="A3" s="64" t="s">
        <v>50</v>
      </c>
      <c r="B3" s="72" t="s">
        <v>6</v>
      </c>
      <c r="C3" s="67">
        <v>3</v>
      </c>
      <c r="D3" s="154">
        <v>2</v>
      </c>
      <c r="E3" s="67">
        <v>3</v>
      </c>
      <c r="F3" s="90">
        <v>0</v>
      </c>
      <c r="G3" s="139" t="s">
        <v>48</v>
      </c>
      <c r="H3" s="140" t="s">
        <v>6</v>
      </c>
      <c r="I3" s="140">
        <f>SUM(D3:D9)</f>
        <v>17</v>
      </c>
      <c r="J3" s="140">
        <f>SUM(E3:E9)</f>
        <v>37</v>
      </c>
      <c r="K3" s="141">
        <f>SUM(F3:F9)</f>
        <v>8</v>
      </c>
    </row>
    <row r="4" spans="1:12" x14ac:dyDescent="0.2">
      <c r="A4" s="48" t="s">
        <v>51</v>
      </c>
      <c r="B4" s="49" t="s">
        <v>6</v>
      </c>
      <c r="C4" s="215"/>
      <c r="D4" s="215"/>
      <c r="E4" s="215"/>
      <c r="F4" s="262"/>
      <c r="G4" s="263"/>
      <c r="H4" s="77"/>
      <c r="I4" s="77"/>
      <c r="J4" s="77"/>
      <c r="K4" s="133"/>
    </row>
    <row r="5" spans="1:12" x14ac:dyDescent="0.2">
      <c r="A5" s="48" t="s">
        <v>52</v>
      </c>
      <c r="B5" s="49" t="s">
        <v>6</v>
      </c>
      <c r="C5" s="50">
        <v>6</v>
      </c>
      <c r="D5" s="50">
        <v>3</v>
      </c>
      <c r="E5" s="50">
        <v>13</v>
      </c>
      <c r="F5" s="87">
        <v>0</v>
      </c>
      <c r="G5" s="132" t="s">
        <v>45</v>
      </c>
      <c r="H5" s="77"/>
      <c r="I5" s="77"/>
      <c r="J5" s="77"/>
      <c r="K5" s="133"/>
    </row>
    <row r="6" spans="1:12" x14ac:dyDescent="0.2">
      <c r="A6" s="48" t="s">
        <v>53</v>
      </c>
      <c r="B6" s="49" t="s">
        <v>6</v>
      </c>
      <c r="C6" s="50">
        <v>6</v>
      </c>
      <c r="D6" s="50">
        <v>3</v>
      </c>
      <c r="E6" s="50">
        <v>8</v>
      </c>
      <c r="F6" s="87">
        <v>0</v>
      </c>
      <c r="G6" s="132" t="s">
        <v>49</v>
      </c>
      <c r="H6" s="77"/>
      <c r="I6" s="77"/>
      <c r="J6" s="77"/>
      <c r="K6" s="133"/>
    </row>
    <row r="7" spans="1:12" x14ac:dyDescent="0.2">
      <c r="A7" s="48" t="s">
        <v>128</v>
      </c>
      <c r="B7" s="49" t="s">
        <v>6</v>
      </c>
      <c r="C7" s="50">
        <v>5</v>
      </c>
      <c r="D7" s="50">
        <v>3</v>
      </c>
      <c r="E7" s="50">
        <v>0</v>
      </c>
      <c r="F7" s="87">
        <v>0</v>
      </c>
      <c r="G7" s="132" t="s">
        <v>47</v>
      </c>
      <c r="H7" s="77"/>
      <c r="I7" s="77"/>
      <c r="J7" s="77"/>
      <c r="K7" s="133"/>
    </row>
    <row r="8" spans="1:12" x14ac:dyDescent="0.2">
      <c r="A8" s="48" t="s">
        <v>137</v>
      </c>
      <c r="B8" s="49" t="s">
        <v>6</v>
      </c>
      <c r="C8" s="50">
        <v>4</v>
      </c>
      <c r="D8" s="50">
        <v>2</v>
      </c>
      <c r="E8" s="50">
        <v>12</v>
      </c>
      <c r="F8" s="87">
        <v>0</v>
      </c>
      <c r="G8" s="132" t="s">
        <v>46</v>
      </c>
      <c r="H8" s="77">
        <f>SUM(C3:C9)</f>
        <v>30</v>
      </c>
      <c r="I8" s="77"/>
      <c r="J8" s="77"/>
      <c r="K8" s="133"/>
    </row>
    <row r="9" spans="1:12" ht="16.5" thickBot="1" x14ac:dyDescent="0.3">
      <c r="A9" s="124" t="s">
        <v>54</v>
      </c>
      <c r="B9" s="128" t="s">
        <v>6</v>
      </c>
      <c r="C9" s="142">
        <v>6</v>
      </c>
      <c r="D9" s="142">
        <v>4</v>
      </c>
      <c r="E9" s="142">
        <v>1</v>
      </c>
      <c r="F9" s="153">
        <v>8</v>
      </c>
      <c r="G9" s="143" t="s">
        <v>44</v>
      </c>
      <c r="H9" s="144" t="s">
        <v>6</v>
      </c>
      <c r="I9" s="151">
        <f>I3+TRUNC(J3/16)</f>
        <v>19</v>
      </c>
      <c r="J9" s="151">
        <f>J3-(TRUNC(J3/16)*16)+TRUNC(K3/16)</f>
        <v>5</v>
      </c>
      <c r="K9" s="152">
        <f>K3-(TRUNC(K3/16)*16)</f>
        <v>8</v>
      </c>
      <c r="L9" s="52"/>
    </row>
    <row r="10" spans="1:12" ht="15.75" thickTop="1" x14ac:dyDescent="0.2">
      <c r="A10" s="64" t="s">
        <v>56</v>
      </c>
      <c r="B10" s="65" t="s">
        <v>10</v>
      </c>
      <c r="C10" s="79">
        <v>5</v>
      </c>
      <c r="D10" s="79">
        <v>3</v>
      </c>
      <c r="E10" s="79">
        <v>14</v>
      </c>
      <c r="F10" s="88">
        <v>0</v>
      </c>
      <c r="G10" s="145" t="s">
        <v>48</v>
      </c>
      <c r="H10" s="140"/>
      <c r="I10" s="140"/>
      <c r="J10" s="140"/>
      <c r="K10" s="141"/>
    </row>
    <row r="11" spans="1:12" x14ac:dyDescent="0.2">
      <c r="A11" s="48" t="s">
        <v>57</v>
      </c>
      <c r="B11" s="53" t="s">
        <v>10</v>
      </c>
      <c r="C11" s="50">
        <v>7</v>
      </c>
      <c r="D11" s="50">
        <v>4</v>
      </c>
      <c r="E11" s="50">
        <v>1</v>
      </c>
      <c r="F11" s="87">
        <v>0</v>
      </c>
      <c r="G11" s="132" t="s">
        <v>49</v>
      </c>
      <c r="H11" s="77" t="s">
        <v>10</v>
      </c>
      <c r="I11" s="77">
        <f>SUM(D10:D15)</f>
        <v>20</v>
      </c>
      <c r="J11" s="77">
        <f>SUM(E10:E15)</f>
        <v>45</v>
      </c>
      <c r="K11" s="133">
        <f>SUM(F10:F15)</f>
        <v>8</v>
      </c>
    </row>
    <row r="12" spans="1:12" x14ac:dyDescent="0.2">
      <c r="A12" s="48" t="s">
        <v>58</v>
      </c>
      <c r="B12" s="53" t="s">
        <v>10</v>
      </c>
      <c r="C12" s="50">
        <v>7</v>
      </c>
      <c r="D12" s="51">
        <v>3</v>
      </c>
      <c r="E12" s="51">
        <v>10</v>
      </c>
      <c r="F12" s="89">
        <v>8</v>
      </c>
      <c r="G12" s="136" t="s">
        <v>47</v>
      </c>
      <c r="H12" s="77"/>
      <c r="I12" s="77"/>
      <c r="J12" s="77"/>
      <c r="K12" s="133"/>
    </row>
    <row r="13" spans="1:12" ht="15.75" x14ac:dyDescent="0.25">
      <c r="A13" s="48" t="s">
        <v>59</v>
      </c>
      <c r="B13" s="53" t="s">
        <v>10</v>
      </c>
      <c r="C13" s="50">
        <v>4</v>
      </c>
      <c r="D13" s="51">
        <v>2</v>
      </c>
      <c r="E13" s="51">
        <v>8</v>
      </c>
      <c r="F13" s="89">
        <v>0</v>
      </c>
      <c r="G13" s="136" t="s">
        <v>45</v>
      </c>
      <c r="H13" s="77" t="s">
        <v>10</v>
      </c>
      <c r="I13" s="137">
        <f>I11+TRUNC(J11/16)</f>
        <v>22</v>
      </c>
      <c r="J13" s="137">
        <f>J11-(TRUNC(J11/16)*16)+TRUNC(K11/16)</f>
        <v>13</v>
      </c>
      <c r="K13" s="138">
        <f>K11-(TRUNC(K11/16)*16)</f>
        <v>8</v>
      </c>
    </row>
    <row r="14" spans="1:12" ht="15.75" x14ac:dyDescent="0.25">
      <c r="A14" s="48" t="s">
        <v>60</v>
      </c>
      <c r="B14" s="53" t="s">
        <v>10</v>
      </c>
      <c r="C14" s="50">
        <v>7</v>
      </c>
      <c r="D14" s="51">
        <v>4</v>
      </c>
      <c r="E14" s="51">
        <v>4</v>
      </c>
      <c r="F14" s="89">
        <v>0</v>
      </c>
      <c r="G14" s="136" t="s">
        <v>44</v>
      </c>
      <c r="H14" s="77">
        <f>SUM(C10:C15)</f>
        <v>36</v>
      </c>
      <c r="I14" s="137"/>
      <c r="J14" s="137"/>
      <c r="K14" s="138"/>
    </row>
    <row r="15" spans="1:12" ht="16.5" thickBot="1" x14ac:dyDescent="0.3">
      <c r="A15" s="60" t="s">
        <v>61</v>
      </c>
      <c r="B15" s="69" t="s">
        <v>10</v>
      </c>
      <c r="C15" s="142">
        <v>6</v>
      </c>
      <c r="D15" s="147">
        <v>4</v>
      </c>
      <c r="E15" s="147">
        <v>8</v>
      </c>
      <c r="F15" s="148">
        <v>0</v>
      </c>
      <c r="G15" s="149" t="s">
        <v>46</v>
      </c>
      <c r="H15" s="144"/>
      <c r="I15" s="151"/>
      <c r="J15" s="151"/>
      <c r="K15" s="152"/>
    </row>
    <row r="16" spans="1:12" ht="16.5" thickTop="1" x14ac:dyDescent="0.25">
      <c r="A16" s="64" t="s">
        <v>66</v>
      </c>
      <c r="B16" s="72" t="s">
        <v>62</v>
      </c>
      <c r="C16" s="228"/>
      <c r="D16" s="228"/>
      <c r="E16" s="228"/>
      <c r="F16" s="264"/>
      <c r="G16" s="265"/>
      <c r="H16" s="140" t="s">
        <v>62</v>
      </c>
      <c r="I16" s="140">
        <f>SUM(D16:D21)</f>
        <v>4</v>
      </c>
      <c r="J16" s="140">
        <f>SUM(E16:E21)</f>
        <v>15</v>
      </c>
      <c r="K16" s="141">
        <f>SUM(F16:F21)</f>
        <v>0</v>
      </c>
      <c r="L16" s="52"/>
    </row>
    <row r="17" spans="1:12" x14ac:dyDescent="0.2">
      <c r="A17" s="48" t="s">
        <v>140</v>
      </c>
      <c r="B17" s="49" t="s">
        <v>62</v>
      </c>
      <c r="C17" s="50">
        <v>0</v>
      </c>
      <c r="D17" s="50">
        <v>0</v>
      </c>
      <c r="E17" s="50">
        <v>0</v>
      </c>
      <c r="F17" s="87">
        <v>0</v>
      </c>
      <c r="G17" s="132" t="s">
        <v>46</v>
      </c>
      <c r="H17" s="77"/>
      <c r="I17" s="77"/>
      <c r="J17" s="77"/>
      <c r="K17" s="133"/>
    </row>
    <row r="18" spans="1:12" x14ac:dyDescent="0.2">
      <c r="A18" s="48" t="s">
        <v>67</v>
      </c>
      <c r="B18" s="49" t="s">
        <v>62</v>
      </c>
      <c r="C18" s="50">
        <v>0</v>
      </c>
      <c r="D18" s="50">
        <v>0</v>
      </c>
      <c r="E18" s="50">
        <v>0</v>
      </c>
      <c r="F18" s="87">
        <v>0</v>
      </c>
      <c r="G18" s="132" t="s">
        <v>44</v>
      </c>
      <c r="H18" s="77"/>
      <c r="I18" s="77"/>
      <c r="J18" s="77"/>
      <c r="K18" s="133"/>
    </row>
    <row r="19" spans="1:12" x14ac:dyDescent="0.2">
      <c r="A19" s="48" t="s">
        <v>68</v>
      </c>
      <c r="B19" s="49" t="s">
        <v>62</v>
      </c>
      <c r="C19" s="50">
        <v>4</v>
      </c>
      <c r="D19" s="50">
        <v>2</v>
      </c>
      <c r="E19" s="50">
        <v>15</v>
      </c>
      <c r="F19" s="87">
        <v>0</v>
      </c>
      <c r="G19" s="132" t="s">
        <v>49</v>
      </c>
      <c r="H19" s="77"/>
      <c r="I19" s="77"/>
      <c r="J19" s="77"/>
      <c r="K19" s="133"/>
    </row>
    <row r="20" spans="1:12" x14ac:dyDescent="0.2">
      <c r="A20" s="48" t="s">
        <v>69</v>
      </c>
      <c r="B20" s="49" t="s">
        <v>62</v>
      </c>
      <c r="C20" s="215"/>
      <c r="D20" s="215"/>
      <c r="E20" s="215"/>
      <c r="F20" s="262"/>
      <c r="G20" s="263"/>
      <c r="H20" s="77">
        <f>SUM(C16:C21)</f>
        <v>7</v>
      </c>
      <c r="I20" s="77"/>
      <c r="J20" s="77"/>
      <c r="K20" s="133"/>
    </row>
    <row r="21" spans="1:12" ht="16.5" thickBot="1" x14ac:dyDescent="0.3">
      <c r="A21" s="60" t="s">
        <v>123</v>
      </c>
      <c r="B21" s="128" t="s">
        <v>62</v>
      </c>
      <c r="C21" s="142">
        <v>3</v>
      </c>
      <c r="D21" s="142">
        <v>2</v>
      </c>
      <c r="E21" s="142">
        <v>0</v>
      </c>
      <c r="F21" s="153">
        <v>0</v>
      </c>
      <c r="G21" s="143" t="s">
        <v>47</v>
      </c>
      <c r="H21" s="144" t="s">
        <v>62</v>
      </c>
      <c r="I21" s="151">
        <f>I16+TRUNC(J16/16)</f>
        <v>4</v>
      </c>
      <c r="J21" s="151">
        <f>J16-(TRUNC(J16/16)*16)+TRUNC(K16/16)</f>
        <v>15</v>
      </c>
      <c r="K21" s="152">
        <f>K16-(TRUNC(K16/16)*16)</f>
        <v>0</v>
      </c>
    </row>
    <row r="22" spans="1:12" ht="15.75" thickTop="1" x14ac:dyDescent="0.2">
      <c r="A22" s="64" t="s">
        <v>70</v>
      </c>
      <c r="B22" s="72" t="s">
        <v>3</v>
      </c>
      <c r="C22" s="67">
        <v>6</v>
      </c>
      <c r="D22" s="67">
        <v>4</v>
      </c>
      <c r="E22" s="67">
        <v>6</v>
      </c>
      <c r="F22" s="90">
        <v>8</v>
      </c>
      <c r="G22" s="139" t="s">
        <v>48</v>
      </c>
      <c r="H22" s="140"/>
      <c r="I22" s="140"/>
      <c r="J22" s="140"/>
      <c r="K22" s="141"/>
    </row>
    <row r="23" spans="1:12" ht="15.75" x14ac:dyDescent="0.25">
      <c r="A23" s="48" t="s">
        <v>71</v>
      </c>
      <c r="B23" s="49" t="s">
        <v>3</v>
      </c>
      <c r="C23" s="215"/>
      <c r="D23" s="215"/>
      <c r="E23" s="215"/>
      <c r="F23" s="262"/>
      <c r="G23" s="263"/>
      <c r="H23" s="77" t="s">
        <v>3</v>
      </c>
      <c r="I23" s="77">
        <f>SUM(D22:D28)</f>
        <v>18</v>
      </c>
      <c r="J23" s="77">
        <f>SUM(E22:E28)</f>
        <v>49</v>
      </c>
      <c r="K23" s="133">
        <f>SUM(F22:F28)</f>
        <v>16</v>
      </c>
      <c r="L23" s="52"/>
    </row>
    <row r="24" spans="1:12" ht="15.75" x14ac:dyDescent="0.25">
      <c r="A24" s="48" t="s">
        <v>142</v>
      </c>
      <c r="B24" s="49" t="s">
        <v>3</v>
      </c>
      <c r="C24" s="50">
        <v>7</v>
      </c>
      <c r="D24" s="50">
        <v>7</v>
      </c>
      <c r="E24" s="50">
        <v>10</v>
      </c>
      <c r="F24" s="87">
        <v>0</v>
      </c>
      <c r="G24" s="132" t="s">
        <v>45</v>
      </c>
      <c r="H24" s="77"/>
      <c r="I24" s="77"/>
      <c r="J24" s="77"/>
      <c r="K24" s="133"/>
      <c r="L24" s="52"/>
    </row>
    <row r="25" spans="1:12" ht="15.75" x14ac:dyDescent="0.25">
      <c r="A25" s="48" t="s">
        <v>72</v>
      </c>
      <c r="B25" s="49" t="s">
        <v>3</v>
      </c>
      <c r="C25" s="50">
        <v>3</v>
      </c>
      <c r="D25" s="50">
        <v>1</v>
      </c>
      <c r="E25" s="50">
        <v>12</v>
      </c>
      <c r="F25" s="87">
        <v>0</v>
      </c>
      <c r="G25" s="132" t="s">
        <v>46</v>
      </c>
      <c r="H25" s="77"/>
      <c r="I25" s="77"/>
      <c r="J25" s="77"/>
      <c r="K25" s="133"/>
      <c r="L25" s="52"/>
    </row>
    <row r="26" spans="1:12" x14ac:dyDescent="0.2">
      <c r="A26" s="48" t="s">
        <v>73</v>
      </c>
      <c r="B26" s="49" t="s">
        <v>3</v>
      </c>
      <c r="C26" s="50">
        <v>4</v>
      </c>
      <c r="D26" s="50">
        <v>2</v>
      </c>
      <c r="E26" s="50">
        <v>6</v>
      </c>
      <c r="F26" s="87">
        <v>0</v>
      </c>
      <c r="G26" s="132" t="s">
        <v>44</v>
      </c>
      <c r="H26" s="77"/>
      <c r="I26" s="77"/>
      <c r="J26" s="77"/>
      <c r="K26" s="133"/>
    </row>
    <row r="27" spans="1:12" x14ac:dyDescent="0.2">
      <c r="A27" s="48" t="s">
        <v>74</v>
      </c>
      <c r="B27" s="49" t="s">
        <v>3</v>
      </c>
      <c r="C27" s="50">
        <v>3</v>
      </c>
      <c r="D27" s="50">
        <v>2</v>
      </c>
      <c r="E27" s="50">
        <v>14</v>
      </c>
      <c r="F27" s="87">
        <v>8</v>
      </c>
      <c r="G27" s="132" t="s">
        <v>49</v>
      </c>
      <c r="H27" s="77">
        <f>SUM(C22:C28)</f>
        <v>27</v>
      </c>
      <c r="I27" s="77"/>
      <c r="J27" s="77"/>
      <c r="K27" s="133"/>
    </row>
    <row r="28" spans="1:12" ht="16.5" thickBot="1" x14ac:dyDescent="0.3">
      <c r="A28" s="60" t="s">
        <v>75</v>
      </c>
      <c r="B28" s="61" t="s">
        <v>3</v>
      </c>
      <c r="C28" s="142">
        <v>4</v>
      </c>
      <c r="D28" s="142">
        <v>2</v>
      </c>
      <c r="E28" s="142">
        <v>1</v>
      </c>
      <c r="F28" s="153">
        <v>0</v>
      </c>
      <c r="G28" s="143" t="s">
        <v>47</v>
      </c>
      <c r="H28" s="144" t="s">
        <v>3</v>
      </c>
      <c r="I28" s="151">
        <f>I23+TRUNC(J23/16)</f>
        <v>21</v>
      </c>
      <c r="J28" s="151">
        <f>J23-(TRUNC(J23/16)*16)+TRUNC(K23/16)</f>
        <v>2</v>
      </c>
      <c r="K28" s="152">
        <f>K23-(TRUNC(K23/16)*16)</f>
        <v>0</v>
      </c>
    </row>
    <row r="29" spans="1:12" ht="15.75" thickTop="1" x14ac:dyDescent="0.2">
      <c r="A29" s="64" t="s">
        <v>78</v>
      </c>
      <c r="B29" s="72" t="s">
        <v>63</v>
      </c>
      <c r="C29" s="67">
        <v>5</v>
      </c>
      <c r="D29" s="67">
        <v>3</v>
      </c>
      <c r="E29" s="67">
        <v>10</v>
      </c>
      <c r="F29" s="90">
        <v>0</v>
      </c>
      <c r="G29" s="139" t="s">
        <v>45</v>
      </c>
      <c r="H29" s="140" t="s">
        <v>63</v>
      </c>
      <c r="I29" s="140"/>
      <c r="J29" s="140"/>
      <c r="K29" s="141"/>
    </row>
    <row r="30" spans="1:12" x14ac:dyDescent="0.2">
      <c r="A30" s="48" t="s">
        <v>84</v>
      </c>
      <c r="B30" s="49" t="s">
        <v>63</v>
      </c>
      <c r="C30" s="51">
        <v>1</v>
      </c>
      <c r="D30" s="50">
        <v>2</v>
      </c>
      <c r="E30" s="50">
        <v>0</v>
      </c>
      <c r="F30" s="87">
        <v>0</v>
      </c>
      <c r="G30" s="132" t="s">
        <v>49</v>
      </c>
      <c r="H30" s="77"/>
      <c r="I30" s="77">
        <f>SUM(D29:D34)</f>
        <v>19</v>
      </c>
      <c r="J30" s="77">
        <f>SUM(E29:E34)</f>
        <v>42</v>
      </c>
      <c r="K30" s="133">
        <f>SUM(F29:F34)</f>
        <v>0</v>
      </c>
    </row>
    <row r="31" spans="1:12" ht="15.75" x14ac:dyDescent="0.25">
      <c r="A31" s="48" t="s">
        <v>80</v>
      </c>
      <c r="B31" s="49" t="s">
        <v>63</v>
      </c>
      <c r="C31" s="50">
        <v>5</v>
      </c>
      <c r="D31" s="50">
        <v>2</v>
      </c>
      <c r="E31" s="50">
        <v>7</v>
      </c>
      <c r="F31" s="87">
        <v>0</v>
      </c>
      <c r="G31" s="132" t="s">
        <v>44</v>
      </c>
      <c r="H31" s="77"/>
      <c r="I31" s="77"/>
      <c r="J31" s="77"/>
      <c r="K31" s="133"/>
      <c r="L31" s="52"/>
    </row>
    <row r="32" spans="1:12" x14ac:dyDescent="0.2">
      <c r="A32" s="48" t="s">
        <v>81</v>
      </c>
      <c r="B32" s="49" t="s">
        <v>63</v>
      </c>
      <c r="C32" s="50">
        <v>7</v>
      </c>
      <c r="D32" s="50">
        <v>6</v>
      </c>
      <c r="E32" s="50">
        <v>14</v>
      </c>
      <c r="F32" s="87">
        <v>0</v>
      </c>
      <c r="G32" s="132" t="s">
        <v>48</v>
      </c>
      <c r="H32" s="77"/>
      <c r="I32" s="77"/>
      <c r="J32" s="77"/>
      <c r="K32" s="133"/>
    </row>
    <row r="33" spans="1:12" x14ac:dyDescent="0.2">
      <c r="A33" s="48" t="s">
        <v>82</v>
      </c>
      <c r="B33" s="49" t="s">
        <v>63</v>
      </c>
      <c r="C33" s="50">
        <v>6</v>
      </c>
      <c r="D33" s="50">
        <v>3</v>
      </c>
      <c r="E33" s="50">
        <v>3</v>
      </c>
      <c r="F33" s="87">
        <v>0</v>
      </c>
      <c r="G33" s="132" t="s">
        <v>47</v>
      </c>
      <c r="H33" s="77">
        <f>SUM(C29:C34)</f>
        <v>29</v>
      </c>
      <c r="I33" s="77"/>
      <c r="J33" s="77"/>
      <c r="K33" s="133"/>
    </row>
    <row r="34" spans="1:12" ht="16.5" thickBot="1" x14ac:dyDescent="0.3">
      <c r="A34" s="60" t="s">
        <v>83</v>
      </c>
      <c r="B34" s="61" t="s">
        <v>63</v>
      </c>
      <c r="C34" s="142">
        <v>5</v>
      </c>
      <c r="D34" s="142">
        <v>3</v>
      </c>
      <c r="E34" s="142">
        <v>8</v>
      </c>
      <c r="F34" s="153">
        <v>0</v>
      </c>
      <c r="G34" s="143" t="s">
        <v>46</v>
      </c>
      <c r="H34" s="144" t="s">
        <v>63</v>
      </c>
      <c r="I34" s="151">
        <f>I30+TRUNC(J30/16)</f>
        <v>21</v>
      </c>
      <c r="J34" s="151">
        <f>J30-(TRUNC(J30/16)*16)+TRUNC(K30/16)</f>
        <v>10</v>
      </c>
      <c r="K34" s="152">
        <f>K30-(TRUNC(K30/16)*16)</f>
        <v>0</v>
      </c>
    </row>
    <row r="35" spans="1:12" ht="15.75" thickTop="1" x14ac:dyDescent="0.2">
      <c r="A35" s="64" t="s">
        <v>85</v>
      </c>
      <c r="B35" s="65" t="s">
        <v>64</v>
      </c>
      <c r="C35" s="79">
        <v>3</v>
      </c>
      <c r="D35" s="79">
        <v>1</v>
      </c>
      <c r="E35" s="79">
        <v>4</v>
      </c>
      <c r="F35" s="88">
        <v>0</v>
      </c>
      <c r="G35" s="145" t="s">
        <v>45</v>
      </c>
      <c r="H35" s="146" t="s">
        <v>64</v>
      </c>
      <c r="I35" s="146"/>
      <c r="J35" s="140"/>
      <c r="K35" s="141"/>
    </row>
    <row r="36" spans="1:12" x14ac:dyDescent="0.2">
      <c r="A36" s="48" t="s">
        <v>79</v>
      </c>
      <c r="B36" s="273" t="s">
        <v>64</v>
      </c>
      <c r="C36" s="215"/>
      <c r="D36" s="215"/>
      <c r="E36" s="215"/>
      <c r="F36" s="262"/>
      <c r="G36" s="263"/>
      <c r="H36" s="76"/>
      <c r="I36" s="76"/>
      <c r="J36" s="77"/>
      <c r="K36" s="133"/>
    </row>
    <row r="37" spans="1:12" x14ac:dyDescent="0.2">
      <c r="A37" s="48" t="s">
        <v>86</v>
      </c>
      <c r="B37" s="53" t="s">
        <v>64</v>
      </c>
      <c r="C37" s="51">
        <v>2</v>
      </c>
      <c r="D37" s="51">
        <v>0</v>
      </c>
      <c r="E37" s="51">
        <v>14</v>
      </c>
      <c r="F37" s="89">
        <v>8</v>
      </c>
      <c r="G37" s="136" t="s">
        <v>46</v>
      </c>
      <c r="H37" s="76"/>
      <c r="I37" s="77">
        <f>SUM(D35:D41)</f>
        <v>6</v>
      </c>
      <c r="J37" s="77">
        <f>SUM(E35:E41)</f>
        <v>54</v>
      </c>
      <c r="K37" s="133">
        <f>SUM(F35:F41)</f>
        <v>8</v>
      </c>
    </row>
    <row r="38" spans="1:12" x14ac:dyDescent="0.2">
      <c r="A38" s="48" t="s">
        <v>143</v>
      </c>
      <c r="B38" s="53" t="s">
        <v>64</v>
      </c>
      <c r="C38" s="51">
        <v>2</v>
      </c>
      <c r="D38" s="51">
        <v>1</v>
      </c>
      <c r="E38" s="51">
        <v>13</v>
      </c>
      <c r="F38" s="89">
        <v>0</v>
      </c>
      <c r="G38" s="136" t="s">
        <v>48</v>
      </c>
      <c r="H38" s="76"/>
      <c r="I38" s="77"/>
      <c r="J38" s="77"/>
      <c r="K38" s="133"/>
    </row>
    <row r="39" spans="1:12" ht="15.75" x14ac:dyDescent="0.25">
      <c r="A39" s="48" t="s">
        <v>129</v>
      </c>
      <c r="B39" s="53" t="s">
        <v>64</v>
      </c>
      <c r="C39" s="51">
        <v>2</v>
      </c>
      <c r="D39" s="51">
        <v>1</v>
      </c>
      <c r="E39" s="51">
        <v>8</v>
      </c>
      <c r="F39" s="89">
        <v>0</v>
      </c>
      <c r="G39" s="136" t="s">
        <v>47</v>
      </c>
      <c r="H39" s="76"/>
      <c r="I39" s="77"/>
      <c r="J39" s="77"/>
      <c r="K39" s="133"/>
      <c r="L39" s="52"/>
    </row>
    <row r="40" spans="1:12" x14ac:dyDescent="0.2">
      <c r="A40" s="48" t="s">
        <v>88</v>
      </c>
      <c r="B40" s="53" t="s">
        <v>64</v>
      </c>
      <c r="C40" s="51">
        <v>2</v>
      </c>
      <c r="D40" s="51">
        <v>2</v>
      </c>
      <c r="E40" s="51">
        <v>3</v>
      </c>
      <c r="F40" s="89">
        <v>0</v>
      </c>
      <c r="G40" s="136" t="s">
        <v>49</v>
      </c>
      <c r="H40" s="76">
        <f>SUM(C35:C41)</f>
        <v>13</v>
      </c>
      <c r="I40" s="77"/>
      <c r="J40" s="77"/>
      <c r="K40" s="133"/>
    </row>
    <row r="41" spans="1:12" ht="16.5" thickBot="1" x14ac:dyDescent="0.3">
      <c r="A41" s="60" t="s">
        <v>89</v>
      </c>
      <c r="B41" s="69" t="s">
        <v>64</v>
      </c>
      <c r="C41" s="147">
        <v>2</v>
      </c>
      <c r="D41" s="147">
        <v>1</v>
      </c>
      <c r="E41" s="147">
        <v>12</v>
      </c>
      <c r="F41" s="148">
        <v>0</v>
      </c>
      <c r="G41" s="149" t="s">
        <v>44</v>
      </c>
      <c r="H41" s="150" t="s">
        <v>64</v>
      </c>
      <c r="I41" s="151">
        <f>I37+TRUNC(J37/16)</f>
        <v>9</v>
      </c>
      <c r="J41" s="151">
        <f>J37-(TRUNC(J37/16)*16)+TRUNC(K37/16)</f>
        <v>6</v>
      </c>
      <c r="K41" s="152">
        <f>K37-(TRUNC(K37/16)*16)</f>
        <v>8</v>
      </c>
    </row>
    <row r="42" spans="1:12" ht="15.75" thickTop="1" x14ac:dyDescent="0.2">
      <c r="A42" s="72" t="s">
        <v>90</v>
      </c>
      <c r="B42" s="72" t="s">
        <v>2</v>
      </c>
      <c r="C42" s="67">
        <v>2</v>
      </c>
      <c r="D42" s="67">
        <v>0</v>
      </c>
      <c r="E42" s="67">
        <v>14</v>
      </c>
      <c r="F42" s="67">
        <v>0</v>
      </c>
      <c r="G42" s="139" t="s">
        <v>45</v>
      </c>
      <c r="H42" s="140" t="s">
        <v>2</v>
      </c>
      <c r="I42" s="140">
        <f>SUM(D42:D51)</f>
        <v>13</v>
      </c>
      <c r="J42" s="140">
        <f t="shared" ref="J42:K42" si="0">SUM(E42:E51)</f>
        <v>75</v>
      </c>
      <c r="K42" s="140">
        <f t="shared" si="0"/>
        <v>0</v>
      </c>
    </row>
    <row r="43" spans="1:12" x14ac:dyDescent="0.2">
      <c r="A43" s="49" t="s">
        <v>91</v>
      </c>
      <c r="B43" s="49" t="s">
        <v>2</v>
      </c>
      <c r="C43" s="215"/>
      <c r="D43" s="215"/>
      <c r="E43" s="215"/>
      <c r="F43" s="215">
        <v>0</v>
      </c>
      <c r="G43" s="263"/>
      <c r="H43" s="77"/>
      <c r="I43" s="77"/>
      <c r="J43" s="77"/>
      <c r="K43" s="133"/>
    </row>
    <row r="44" spans="1:12" x14ac:dyDescent="0.2">
      <c r="A44" s="49" t="s">
        <v>92</v>
      </c>
      <c r="B44" s="49" t="s">
        <v>2</v>
      </c>
      <c r="C44" s="50">
        <v>3</v>
      </c>
      <c r="D44" s="50">
        <v>1</v>
      </c>
      <c r="E44" s="50">
        <v>15</v>
      </c>
      <c r="F44" s="50">
        <v>0</v>
      </c>
      <c r="G44" s="132" t="s">
        <v>44</v>
      </c>
      <c r="H44" s="77"/>
      <c r="I44" s="77"/>
      <c r="J44" s="77"/>
      <c r="K44" s="133"/>
    </row>
    <row r="45" spans="1:12" x14ac:dyDescent="0.2">
      <c r="A45" s="49" t="s">
        <v>126</v>
      </c>
      <c r="B45" s="49" t="s">
        <v>2</v>
      </c>
      <c r="C45" s="50">
        <v>7</v>
      </c>
      <c r="D45" s="50">
        <v>6</v>
      </c>
      <c r="E45" s="50">
        <v>10</v>
      </c>
      <c r="F45" s="50">
        <v>0</v>
      </c>
      <c r="G45" s="132" t="s">
        <v>46</v>
      </c>
      <c r="H45" s="77"/>
      <c r="I45" s="77"/>
      <c r="J45" s="77"/>
      <c r="K45" s="133"/>
    </row>
    <row r="46" spans="1:12" x14ac:dyDescent="0.2">
      <c r="A46" s="49" t="s">
        <v>145</v>
      </c>
      <c r="B46" s="49" t="s">
        <v>2</v>
      </c>
      <c r="C46" s="50">
        <v>1</v>
      </c>
      <c r="D46" s="50">
        <v>0</v>
      </c>
      <c r="E46" s="50">
        <v>14</v>
      </c>
      <c r="F46" s="50">
        <v>0</v>
      </c>
      <c r="G46" s="132" t="s">
        <v>47</v>
      </c>
      <c r="H46" s="77"/>
      <c r="I46" s="77"/>
      <c r="J46" s="77"/>
      <c r="K46" s="133"/>
    </row>
    <row r="47" spans="1:12" x14ac:dyDescent="0.2">
      <c r="A47" s="49" t="s">
        <v>147</v>
      </c>
      <c r="B47" s="49" t="s">
        <v>2</v>
      </c>
      <c r="C47" s="50">
        <v>5</v>
      </c>
      <c r="D47" s="50">
        <v>3</v>
      </c>
      <c r="E47" s="50">
        <v>14</v>
      </c>
      <c r="F47" s="50">
        <v>0</v>
      </c>
      <c r="G47" s="132" t="s">
        <v>48</v>
      </c>
      <c r="H47" s="77"/>
      <c r="I47" s="77"/>
      <c r="J47" s="77"/>
      <c r="K47" s="133"/>
    </row>
    <row r="48" spans="1:12" x14ac:dyDescent="0.2">
      <c r="A48" s="49" t="s">
        <v>148</v>
      </c>
      <c r="B48" s="49" t="s">
        <v>2</v>
      </c>
      <c r="C48" s="50">
        <v>6</v>
      </c>
      <c r="D48" s="50">
        <v>3</v>
      </c>
      <c r="E48" s="50">
        <v>8</v>
      </c>
      <c r="F48" s="50">
        <v>0</v>
      </c>
      <c r="G48" s="132" t="s">
        <v>49</v>
      </c>
      <c r="H48" s="77"/>
      <c r="I48" s="77"/>
      <c r="J48" s="77"/>
      <c r="K48" s="133"/>
    </row>
    <row r="49" spans="1:11" x14ac:dyDescent="0.2">
      <c r="A49" s="49" t="s">
        <v>93</v>
      </c>
      <c r="B49" s="49" t="s">
        <v>2</v>
      </c>
      <c r="C49" s="215"/>
      <c r="D49" s="215"/>
      <c r="E49" s="215"/>
      <c r="F49" s="215"/>
      <c r="G49" s="263"/>
      <c r="H49" s="77"/>
      <c r="I49" s="77"/>
      <c r="J49" s="77"/>
      <c r="K49" s="133"/>
    </row>
    <row r="50" spans="1:11" x14ac:dyDescent="0.2">
      <c r="A50" s="49" t="s">
        <v>94</v>
      </c>
      <c r="B50" s="49" t="s">
        <v>2</v>
      </c>
      <c r="C50" s="215"/>
      <c r="D50" s="215"/>
      <c r="E50" s="215"/>
      <c r="F50" s="215"/>
      <c r="G50" s="263"/>
      <c r="H50" s="77">
        <f>SUM(C42:C51)</f>
        <v>24</v>
      </c>
      <c r="I50" s="77"/>
      <c r="J50" s="77"/>
      <c r="K50" s="133"/>
    </row>
    <row r="51" spans="1:11" ht="16.5" thickBot="1" x14ac:dyDescent="0.3">
      <c r="A51" s="128" t="s">
        <v>95</v>
      </c>
      <c r="B51" s="128" t="s">
        <v>2</v>
      </c>
      <c r="C51" s="267"/>
      <c r="D51" s="267"/>
      <c r="E51" s="267"/>
      <c r="F51" s="267"/>
      <c r="G51" s="268"/>
      <c r="H51" s="144" t="s">
        <v>2</v>
      </c>
      <c r="I51" s="151">
        <f>I42+TRUNC(J42/16)</f>
        <v>17</v>
      </c>
      <c r="J51" s="151">
        <f>J42-(TRUNC(J42/16)*16)+TRUNC(K42/16)</f>
        <v>11</v>
      </c>
      <c r="K51" s="152">
        <f>K42-(TRUNC(K42/16)*16)</f>
        <v>0</v>
      </c>
    </row>
    <row r="52" spans="1:11" ht="15.75" thickTop="1" x14ac:dyDescent="0.2"/>
  </sheetData>
  <mergeCells count="1">
    <mergeCell ref="A1:F1"/>
  </mergeCells>
  <phoneticPr fontId="1" type="noConversion"/>
  <pageMargins left="0.25" right="0.25" top="0.75" bottom="0.75" header="0.3" footer="0.3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2"/>
  <sheetViews>
    <sheetView tabSelected="1" zoomScaleNormal="100" workbookViewId="0">
      <selection activeCell="A61" sqref="A61"/>
    </sheetView>
  </sheetViews>
  <sheetFormatPr defaultRowHeight="18" x14ac:dyDescent="0.25"/>
  <cols>
    <col min="1" max="1" width="5.85546875" style="81" customWidth="1"/>
    <col min="2" max="2" width="19.7109375" style="20" customWidth="1"/>
    <col min="3" max="3" width="24.7109375" customWidth="1"/>
    <col min="4" max="4" width="6.42578125" style="1" customWidth="1"/>
    <col min="5" max="5" width="7.85546875" style="1" customWidth="1"/>
    <col min="6" max="6" width="8.140625" style="1" customWidth="1"/>
    <col min="7" max="7" width="7.5703125" style="1" customWidth="1"/>
    <col min="8" max="8" width="7.28515625" style="1" customWidth="1"/>
    <col min="9" max="9" width="9.140625" style="1"/>
    <col min="10" max="12" width="9.140625" style="15"/>
  </cols>
  <sheetData>
    <row r="1" spans="1:12" ht="44.25" customHeight="1" thickBot="1" x14ac:dyDescent="0.6">
      <c r="B1" s="289" t="s">
        <v>139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2" ht="18.75" thickBot="1" x14ac:dyDescent="0.3">
      <c r="A2" s="81">
        <v>0.1</v>
      </c>
      <c r="B2" s="21" t="s">
        <v>0</v>
      </c>
      <c r="C2" s="2" t="s">
        <v>4</v>
      </c>
      <c r="D2" s="3" t="s">
        <v>1</v>
      </c>
      <c r="E2" s="3" t="s">
        <v>2</v>
      </c>
      <c r="F2" s="3" t="s">
        <v>18</v>
      </c>
      <c r="G2" s="3" t="s">
        <v>3</v>
      </c>
      <c r="H2" s="3" t="s">
        <v>11</v>
      </c>
      <c r="I2" s="3" t="s">
        <v>12</v>
      </c>
      <c r="J2" s="37" t="s">
        <v>7</v>
      </c>
      <c r="K2" s="37" t="s">
        <v>8</v>
      </c>
      <c r="L2" s="37" t="s">
        <v>13</v>
      </c>
    </row>
    <row r="3" spans="1:12" ht="18" customHeight="1" thickBot="1" x14ac:dyDescent="0.3">
      <c r="A3" s="84">
        <v>1</v>
      </c>
      <c r="B3" s="196" t="s">
        <v>138</v>
      </c>
      <c r="C3" s="127" t="s">
        <v>63</v>
      </c>
      <c r="D3" s="38">
        <f>'SB1'!C30</f>
        <v>7</v>
      </c>
      <c r="E3" s="38">
        <f>Clan!C35</f>
        <v>7</v>
      </c>
      <c r="F3" s="39">
        <f>Lech1!C33</f>
        <v>4</v>
      </c>
      <c r="G3" s="39">
        <f>'Rad1'!C35</f>
        <v>7</v>
      </c>
      <c r="H3" s="39">
        <f>Pew!C32</f>
        <v>7</v>
      </c>
      <c r="I3" s="40">
        <f t="shared" ref="I3:I34" si="0">SUM(D3:H3)</f>
        <v>32</v>
      </c>
      <c r="J3" s="41">
        <f>Weights!J29</f>
        <v>42</v>
      </c>
      <c r="K3" s="41">
        <f>Weights!K29</f>
        <v>3</v>
      </c>
      <c r="L3" s="41">
        <f>Weights!L29</f>
        <v>0</v>
      </c>
    </row>
    <row r="4" spans="1:12" ht="18" customHeight="1" thickBot="1" x14ac:dyDescent="0.3">
      <c r="A4" s="84">
        <v>2</v>
      </c>
      <c r="B4" s="196" t="s">
        <v>52</v>
      </c>
      <c r="C4" s="127" t="s">
        <v>6</v>
      </c>
      <c r="D4" s="38">
        <f>'SB1'!C5</f>
        <v>5</v>
      </c>
      <c r="E4" s="38">
        <f>Clan!C5</f>
        <v>7</v>
      </c>
      <c r="F4" s="39">
        <f>Lech1!C5</f>
        <v>7</v>
      </c>
      <c r="G4" s="39">
        <f>'Rad1'!C5</f>
        <v>7</v>
      </c>
      <c r="H4" s="39">
        <f>Pew!C5</f>
        <v>6</v>
      </c>
      <c r="I4" s="40">
        <f t="shared" si="0"/>
        <v>32</v>
      </c>
      <c r="J4" s="41">
        <f>Weights!J4</f>
        <v>30</v>
      </c>
      <c r="K4" s="41">
        <f>Weights!K4</f>
        <v>0</v>
      </c>
      <c r="L4" s="41">
        <f>Weights!L4</f>
        <v>8</v>
      </c>
    </row>
    <row r="5" spans="1:12" ht="18" customHeight="1" thickBot="1" x14ac:dyDescent="0.3">
      <c r="A5" s="84">
        <v>3</v>
      </c>
      <c r="B5" s="196" t="s">
        <v>58</v>
      </c>
      <c r="C5" s="127" t="s">
        <v>10</v>
      </c>
      <c r="D5" s="38">
        <f>'SB1'!C11</f>
        <v>7</v>
      </c>
      <c r="E5" s="38">
        <f>Clan!C13</f>
        <v>4</v>
      </c>
      <c r="F5" s="39">
        <f>Lech1!C13</f>
        <v>6</v>
      </c>
      <c r="G5" s="39">
        <f>'Rad1'!C13</f>
        <v>4</v>
      </c>
      <c r="H5" s="39">
        <f>Pew!C12</f>
        <v>7</v>
      </c>
      <c r="I5" s="40">
        <f t="shared" si="0"/>
        <v>28</v>
      </c>
      <c r="J5" s="41">
        <f>Weights!J10</f>
        <v>27</v>
      </c>
      <c r="K5" s="41">
        <f>Weights!K10</f>
        <v>13</v>
      </c>
      <c r="L5" s="41">
        <f>Weights!L10</f>
        <v>8</v>
      </c>
    </row>
    <row r="6" spans="1:12" ht="18" customHeight="1" thickBot="1" x14ac:dyDescent="0.3">
      <c r="A6" s="84">
        <v>4</v>
      </c>
      <c r="B6" s="196" t="s">
        <v>56</v>
      </c>
      <c r="C6" s="127" t="s">
        <v>10</v>
      </c>
      <c r="D6" s="38">
        <f>'SB1'!C9</f>
        <v>2</v>
      </c>
      <c r="E6" s="38">
        <f>Clan!C11</f>
        <v>7</v>
      </c>
      <c r="F6" s="39">
        <f>Lech1!C11</f>
        <v>7</v>
      </c>
      <c r="G6" s="39">
        <f>'Rad1'!C11</f>
        <v>7</v>
      </c>
      <c r="H6" s="39">
        <f>Pew!C10</f>
        <v>5</v>
      </c>
      <c r="I6" s="40">
        <f t="shared" si="0"/>
        <v>28</v>
      </c>
      <c r="J6" s="41">
        <f>Weights!J8</f>
        <v>22</v>
      </c>
      <c r="K6" s="41">
        <f>Weights!K8</f>
        <v>7</v>
      </c>
      <c r="L6" s="41">
        <f>Weights!L8</f>
        <v>8</v>
      </c>
    </row>
    <row r="7" spans="1:12" ht="18" customHeight="1" thickBot="1" x14ac:dyDescent="0.3">
      <c r="A7" s="84">
        <v>5</v>
      </c>
      <c r="B7" s="196" t="s">
        <v>57</v>
      </c>
      <c r="C7" s="127" t="s">
        <v>10</v>
      </c>
      <c r="D7" s="38">
        <f>'SB1'!C10</f>
        <v>4</v>
      </c>
      <c r="E7" s="38">
        <f>Clan!C12</f>
        <v>3</v>
      </c>
      <c r="F7" s="39">
        <f>Lech1!C12</f>
        <v>7</v>
      </c>
      <c r="G7" s="39">
        <f>'Rad1'!C12</f>
        <v>5</v>
      </c>
      <c r="H7" s="39">
        <f>Pew!C11</f>
        <v>7</v>
      </c>
      <c r="I7" s="40">
        <f t="shared" si="0"/>
        <v>26</v>
      </c>
      <c r="J7" s="41">
        <f>Weights!J9</f>
        <v>23</v>
      </c>
      <c r="K7" s="41">
        <f>Weights!K9</f>
        <v>14</v>
      </c>
      <c r="L7" s="41">
        <f>Weights!L9</f>
        <v>0</v>
      </c>
    </row>
    <row r="8" spans="1:12" ht="18" customHeight="1" thickBot="1" x14ac:dyDescent="0.3">
      <c r="A8" s="84">
        <v>6</v>
      </c>
      <c r="B8" s="197" t="s">
        <v>80</v>
      </c>
      <c r="C8" s="198" t="s">
        <v>63</v>
      </c>
      <c r="D8" s="38">
        <f>'SB1'!C29</f>
        <v>6</v>
      </c>
      <c r="E8" s="38">
        <f>Clan!C34</f>
        <v>5</v>
      </c>
      <c r="F8" s="39">
        <f>Lech1!C32</f>
        <v>4</v>
      </c>
      <c r="G8" s="39">
        <f>'Rad1'!C34</f>
        <v>6</v>
      </c>
      <c r="H8" s="39">
        <f>Pew!C31</f>
        <v>5</v>
      </c>
      <c r="I8" s="40">
        <f t="shared" si="0"/>
        <v>26</v>
      </c>
      <c r="J8" s="41">
        <f>Weights!J28</f>
        <v>17</v>
      </c>
      <c r="K8" s="41">
        <f>Weights!K28</f>
        <v>9</v>
      </c>
      <c r="L8" s="41">
        <f>Weights!L28</f>
        <v>8</v>
      </c>
    </row>
    <row r="9" spans="1:12" ht="18" customHeight="1" thickBot="1" x14ac:dyDescent="0.3">
      <c r="A9" s="84">
        <v>7</v>
      </c>
      <c r="B9" s="199" t="s">
        <v>60</v>
      </c>
      <c r="C9" s="200" t="s">
        <v>10</v>
      </c>
      <c r="D9" s="38">
        <f>'SB1'!C13</f>
        <v>6</v>
      </c>
      <c r="E9" s="38">
        <f>Clan!C15</f>
        <v>5</v>
      </c>
      <c r="F9" s="39">
        <f>Lech1!C15</f>
        <v>3</v>
      </c>
      <c r="G9" s="39">
        <f>'Rad1'!C15</f>
        <v>4</v>
      </c>
      <c r="H9" s="39">
        <f>Pew!C14</f>
        <v>7</v>
      </c>
      <c r="I9" s="40">
        <f t="shared" si="0"/>
        <v>25</v>
      </c>
      <c r="J9" s="41">
        <f>Weights!J12</f>
        <v>36</v>
      </c>
      <c r="K9" s="41">
        <f>Weights!K12</f>
        <v>5</v>
      </c>
      <c r="L9" s="41">
        <f>Weights!L12</f>
        <v>8</v>
      </c>
    </row>
    <row r="10" spans="1:12" ht="18" customHeight="1" thickBot="1" x14ac:dyDescent="0.3">
      <c r="A10" s="84">
        <v>8</v>
      </c>
      <c r="B10" s="196" t="s">
        <v>73</v>
      </c>
      <c r="C10" s="127" t="s">
        <v>3</v>
      </c>
      <c r="D10" s="38">
        <f>'SB1'!C24</f>
        <v>6</v>
      </c>
      <c r="E10" s="38">
        <f>Clan!C28</f>
        <v>3</v>
      </c>
      <c r="F10" s="39">
        <f>Lech1!C27</f>
        <v>5</v>
      </c>
      <c r="G10" s="39">
        <f>'Rad1'!C29</f>
        <v>7</v>
      </c>
      <c r="H10" s="39">
        <f>Pew!C26</f>
        <v>4</v>
      </c>
      <c r="I10" s="40">
        <f t="shared" si="0"/>
        <v>25</v>
      </c>
      <c r="J10" s="41">
        <f>Weights!J23</f>
        <v>22</v>
      </c>
      <c r="K10" s="41">
        <f>Weights!K23</f>
        <v>1</v>
      </c>
      <c r="L10" s="41">
        <f>Weights!L23</f>
        <v>8</v>
      </c>
    </row>
    <row r="11" spans="1:12" ht="18" customHeight="1" thickBot="1" x14ac:dyDescent="0.3">
      <c r="A11" s="84">
        <v>9</v>
      </c>
      <c r="B11" s="196" t="s">
        <v>78</v>
      </c>
      <c r="C11" s="127" t="s">
        <v>63</v>
      </c>
      <c r="D11" s="38">
        <f>'SB1'!C27</f>
        <v>3</v>
      </c>
      <c r="E11" s="38">
        <f>Clan!C32</f>
        <v>7</v>
      </c>
      <c r="F11" s="39">
        <f>Lech1!C30</f>
        <v>6</v>
      </c>
      <c r="G11" s="39">
        <f>'Rad1'!C32</f>
        <v>4</v>
      </c>
      <c r="H11" s="39">
        <f>Pew!C29</f>
        <v>5</v>
      </c>
      <c r="I11" s="40">
        <f t="shared" si="0"/>
        <v>25</v>
      </c>
      <c r="J11" s="41">
        <f>Weights!J26</f>
        <v>21</v>
      </c>
      <c r="K11" s="41">
        <f>Weights!K26</f>
        <v>15</v>
      </c>
      <c r="L11" s="41">
        <f>Weights!L26</f>
        <v>8</v>
      </c>
    </row>
    <row r="12" spans="1:12" ht="18" customHeight="1" thickBot="1" x14ac:dyDescent="0.3">
      <c r="A12" s="84" t="s">
        <v>149</v>
      </c>
      <c r="B12" s="196" t="s">
        <v>75</v>
      </c>
      <c r="C12" s="127" t="s">
        <v>3</v>
      </c>
      <c r="D12" s="38">
        <f>'SB1'!C26</f>
        <v>5</v>
      </c>
      <c r="E12" s="38">
        <f>Clan!C31</f>
        <v>5</v>
      </c>
      <c r="F12" s="39">
        <f>Lech1!C29</f>
        <v>6</v>
      </c>
      <c r="G12" s="39">
        <f>'Rad1'!C31</f>
        <v>5</v>
      </c>
      <c r="H12" s="39">
        <f>Pew!C28</f>
        <v>4</v>
      </c>
      <c r="I12" s="40">
        <f t="shared" si="0"/>
        <v>25</v>
      </c>
      <c r="J12" s="41">
        <f>Weights!J25</f>
        <v>19</v>
      </c>
      <c r="K12" s="41">
        <f>Weights!K25</f>
        <v>15</v>
      </c>
      <c r="L12" s="41">
        <f>Weights!L25</f>
        <v>0</v>
      </c>
    </row>
    <row r="13" spans="1:12" ht="18" customHeight="1" thickBot="1" x14ac:dyDescent="0.3">
      <c r="A13" s="84" t="s">
        <v>149</v>
      </c>
      <c r="B13" s="196" t="s">
        <v>61</v>
      </c>
      <c r="C13" s="127" t="s">
        <v>10</v>
      </c>
      <c r="D13" s="38">
        <f>'SB1'!C14</f>
        <v>7</v>
      </c>
      <c r="E13" s="38">
        <f>Clan!C16</f>
        <v>4</v>
      </c>
      <c r="F13" s="39">
        <f>Lech1!C16</f>
        <v>4</v>
      </c>
      <c r="G13" s="39">
        <f>'Rad1'!C16</f>
        <v>4</v>
      </c>
      <c r="H13" s="39">
        <f>Pew!C15</f>
        <v>6</v>
      </c>
      <c r="I13" s="40">
        <f t="shared" si="0"/>
        <v>25</v>
      </c>
      <c r="J13" s="41">
        <f>Weights!J13</f>
        <v>19</v>
      </c>
      <c r="K13" s="41">
        <f>Weights!K13</f>
        <v>15</v>
      </c>
      <c r="L13" s="41">
        <f>Weights!L13</f>
        <v>8</v>
      </c>
    </row>
    <row r="14" spans="1:12" ht="18" customHeight="1" thickBot="1" x14ac:dyDescent="0.3">
      <c r="A14" s="84">
        <v>12</v>
      </c>
      <c r="B14" s="197" t="s">
        <v>72</v>
      </c>
      <c r="C14" s="198" t="s">
        <v>3</v>
      </c>
      <c r="D14" s="38">
        <f>'SB1'!C23</f>
        <v>5</v>
      </c>
      <c r="E14" s="38">
        <f>Clan!C27</f>
        <v>5</v>
      </c>
      <c r="F14" s="39">
        <f>Lech1!C26</f>
        <v>5</v>
      </c>
      <c r="G14" s="39">
        <f>'Rad1'!C28</f>
        <v>6</v>
      </c>
      <c r="H14" s="39">
        <f>Pew!C25</f>
        <v>3</v>
      </c>
      <c r="I14" s="40">
        <f t="shared" si="0"/>
        <v>24</v>
      </c>
      <c r="J14" s="41">
        <f>Weights!J22</f>
        <v>34</v>
      </c>
      <c r="K14" s="41">
        <f>Weights!K22</f>
        <v>0</v>
      </c>
      <c r="L14" s="41">
        <f>Weights!L22</f>
        <v>8</v>
      </c>
    </row>
    <row r="15" spans="1:12" ht="18" customHeight="1" thickBot="1" x14ac:dyDescent="0.3">
      <c r="A15" s="84">
        <v>13</v>
      </c>
      <c r="B15" s="199" t="s">
        <v>83</v>
      </c>
      <c r="C15" s="200" t="s">
        <v>63</v>
      </c>
      <c r="D15" s="38">
        <f>'SB1'!C32</f>
        <v>6</v>
      </c>
      <c r="E15" s="38">
        <f>Clan!C38</f>
        <v>3</v>
      </c>
      <c r="F15" s="39">
        <f>Lech1!C35</f>
        <v>5</v>
      </c>
      <c r="G15" s="39">
        <f>'Rad1'!C37</f>
        <v>5</v>
      </c>
      <c r="H15" s="39">
        <f>Pew!C34</f>
        <v>5</v>
      </c>
      <c r="I15" s="40">
        <f t="shared" si="0"/>
        <v>24</v>
      </c>
      <c r="J15" s="41">
        <f>Weights!J31</f>
        <v>20</v>
      </c>
      <c r="K15" s="41">
        <f>Weights!K31</f>
        <v>9</v>
      </c>
      <c r="L15" s="41">
        <f>Weights!L31</f>
        <v>8</v>
      </c>
    </row>
    <row r="16" spans="1:12" ht="18" customHeight="1" thickBot="1" x14ac:dyDescent="0.3">
      <c r="A16" s="84">
        <v>14</v>
      </c>
      <c r="B16" s="196" t="s">
        <v>126</v>
      </c>
      <c r="C16" s="127" t="s">
        <v>2</v>
      </c>
      <c r="D16" s="232"/>
      <c r="E16" s="230">
        <v>5</v>
      </c>
      <c r="F16" s="231">
        <f>Lech1!C44</f>
        <v>6</v>
      </c>
      <c r="G16" s="231">
        <f>'Rad1'!C46</f>
        <v>4</v>
      </c>
      <c r="H16" s="231">
        <f>Pew!C45</f>
        <v>7</v>
      </c>
      <c r="I16" s="40">
        <f t="shared" si="0"/>
        <v>22</v>
      </c>
      <c r="J16" s="41">
        <f>Weights!J52</f>
        <v>23</v>
      </c>
      <c r="K16" s="41">
        <f>Weights!K52</f>
        <v>4</v>
      </c>
      <c r="L16" s="41">
        <f>Weights!L52</f>
        <v>0</v>
      </c>
    </row>
    <row r="17" spans="1:12" ht="18" customHeight="1" thickBot="1" x14ac:dyDescent="0.3">
      <c r="A17" s="84">
        <v>15</v>
      </c>
      <c r="B17" s="196" t="s">
        <v>54</v>
      </c>
      <c r="C17" s="127" t="s">
        <v>6</v>
      </c>
      <c r="D17" s="38">
        <f>'SB1'!C8</f>
        <v>3</v>
      </c>
      <c r="E17" s="38">
        <f>Clan!C10</f>
        <v>5</v>
      </c>
      <c r="F17" s="39">
        <f>Lech1!C10</f>
        <v>2</v>
      </c>
      <c r="G17" s="39">
        <f>'Rad1'!C10</f>
        <v>6</v>
      </c>
      <c r="H17" s="39">
        <f>Pew!C9</f>
        <v>6</v>
      </c>
      <c r="I17" s="40">
        <f t="shared" si="0"/>
        <v>22</v>
      </c>
      <c r="J17" s="41">
        <f>Weights!J7</f>
        <v>18</v>
      </c>
      <c r="K17" s="41">
        <f>Weights!K7</f>
        <v>11</v>
      </c>
      <c r="L17" s="41">
        <f>Weights!L7</f>
        <v>8</v>
      </c>
    </row>
    <row r="18" spans="1:12" ht="18" customHeight="1" thickBot="1" x14ac:dyDescent="0.3">
      <c r="A18" s="84">
        <v>16</v>
      </c>
      <c r="B18" s="196" t="s">
        <v>71</v>
      </c>
      <c r="C18" s="127" t="s">
        <v>3</v>
      </c>
      <c r="D18" s="38">
        <f>'SB1'!C22</f>
        <v>6</v>
      </c>
      <c r="E18" s="38">
        <f>Clan!C26</f>
        <v>6</v>
      </c>
      <c r="F18" s="39">
        <f>Lech1!C25</f>
        <v>5</v>
      </c>
      <c r="G18" s="39">
        <f>'Rad1'!C27</f>
        <v>5</v>
      </c>
      <c r="H18" s="226"/>
      <c r="I18" s="40">
        <f t="shared" si="0"/>
        <v>22</v>
      </c>
      <c r="J18" s="41">
        <f>Weights!J21</f>
        <v>18</v>
      </c>
      <c r="K18" s="41">
        <f>Weights!K21</f>
        <v>1</v>
      </c>
      <c r="L18" s="41">
        <f>Weights!L21</f>
        <v>8</v>
      </c>
    </row>
    <row r="19" spans="1:12" ht="18" customHeight="1" thickBot="1" x14ac:dyDescent="0.3">
      <c r="A19" s="84">
        <v>17</v>
      </c>
      <c r="B19" s="196" t="s">
        <v>82</v>
      </c>
      <c r="C19" s="127" t="s">
        <v>63</v>
      </c>
      <c r="D19" s="38">
        <f>'SB1'!C31</f>
        <v>7</v>
      </c>
      <c r="E19" s="225"/>
      <c r="F19" s="39">
        <f>Lech1!C34</f>
        <v>5</v>
      </c>
      <c r="G19" s="39">
        <f>'Rad1'!C36</f>
        <v>3</v>
      </c>
      <c r="H19" s="39">
        <f>Pew!C33</f>
        <v>6</v>
      </c>
      <c r="I19" s="40">
        <f t="shared" si="0"/>
        <v>21</v>
      </c>
      <c r="J19" s="41">
        <f>Weights!J30</f>
        <v>30</v>
      </c>
      <c r="K19" s="41">
        <f>Weights!K30</f>
        <v>4</v>
      </c>
      <c r="L19" s="41">
        <f>Weights!L30</f>
        <v>0</v>
      </c>
    </row>
    <row r="20" spans="1:12" ht="18" customHeight="1" thickBot="1" x14ac:dyDescent="0.3">
      <c r="A20" s="84">
        <v>18</v>
      </c>
      <c r="B20" s="197" t="s">
        <v>137</v>
      </c>
      <c r="C20" s="198" t="s">
        <v>6</v>
      </c>
      <c r="D20" s="38">
        <f>'SB1'!C7</f>
        <v>4</v>
      </c>
      <c r="E20" s="225"/>
      <c r="F20" s="39">
        <f>Lech1!C9</f>
        <v>7</v>
      </c>
      <c r="G20" s="39">
        <f>'Rad1'!C9</f>
        <v>6</v>
      </c>
      <c r="H20" s="39">
        <f>Pew!C8</f>
        <v>4</v>
      </c>
      <c r="I20" s="40">
        <f t="shared" si="0"/>
        <v>21</v>
      </c>
      <c r="J20" s="41">
        <f>Weights!J6</f>
        <v>28</v>
      </c>
      <c r="K20" s="41">
        <f>Weights!K6</f>
        <v>6</v>
      </c>
      <c r="L20" s="41">
        <f>Weights!L6</f>
        <v>0</v>
      </c>
    </row>
    <row r="21" spans="1:12" ht="18" customHeight="1" thickBot="1" x14ac:dyDescent="0.3">
      <c r="A21" s="84">
        <v>19</v>
      </c>
      <c r="B21" s="199" t="s">
        <v>74</v>
      </c>
      <c r="C21" s="200" t="s">
        <v>3</v>
      </c>
      <c r="D21" s="38">
        <f>'SB1'!C25</f>
        <v>5</v>
      </c>
      <c r="E21" s="38">
        <f>Clan!C30</f>
        <v>3</v>
      </c>
      <c r="F21" s="39">
        <f>Lech1!C28</f>
        <v>7</v>
      </c>
      <c r="G21" s="39">
        <f>'Rad1'!C30</f>
        <v>3</v>
      </c>
      <c r="H21" s="39">
        <f>Pew!C27</f>
        <v>3</v>
      </c>
      <c r="I21" s="40">
        <f t="shared" si="0"/>
        <v>21</v>
      </c>
      <c r="J21" s="41">
        <f>Weights!J24</f>
        <v>24</v>
      </c>
      <c r="K21" s="41">
        <f>Weights!K24</f>
        <v>5</v>
      </c>
      <c r="L21" s="41">
        <f>Weights!L24</f>
        <v>8</v>
      </c>
    </row>
    <row r="22" spans="1:12" ht="18" customHeight="1" thickBot="1" x14ac:dyDescent="0.3">
      <c r="A22" s="84">
        <v>20</v>
      </c>
      <c r="B22" s="196" t="s">
        <v>50</v>
      </c>
      <c r="C22" s="127" t="s">
        <v>6</v>
      </c>
      <c r="D22" s="38">
        <f>'SB1'!C3</f>
        <v>4</v>
      </c>
      <c r="E22" s="38">
        <f>Clan!C3</f>
        <v>6</v>
      </c>
      <c r="F22" s="39">
        <f>Lech1!C3</f>
        <v>4</v>
      </c>
      <c r="G22" s="39">
        <f>'Rad1'!C3</f>
        <v>4</v>
      </c>
      <c r="H22" s="39">
        <f>Pew!C3</f>
        <v>3</v>
      </c>
      <c r="I22" s="40">
        <f t="shared" si="0"/>
        <v>21</v>
      </c>
      <c r="J22" s="41">
        <f>Weights!J2</f>
        <v>17</v>
      </c>
      <c r="K22" s="41">
        <f>Weights!K2</f>
        <v>4</v>
      </c>
      <c r="L22" s="41">
        <f>Weights!L2</f>
        <v>0</v>
      </c>
    </row>
    <row r="23" spans="1:12" ht="18" customHeight="1" thickBot="1" x14ac:dyDescent="0.3">
      <c r="A23" s="84">
        <v>21</v>
      </c>
      <c r="B23" s="127" t="s">
        <v>93</v>
      </c>
      <c r="C23" s="127" t="s">
        <v>2</v>
      </c>
      <c r="D23" s="38">
        <f>'SB1'!C42</f>
        <v>2</v>
      </c>
      <c r="E23" s="38">
        <f>Clan!C48</f>
        <v>4</v>
      </c>
      <c r="F23" s="39">
        <f>Lech1!C48</f>
        <v>6</v>
      </c>
      <c r="G23" s="39">
        <f>'Rad1'!C50</f>
        <v>7</v>
      </c>
      <c r="H23" s="226"/>
      <c r="I23" s="40">
        <f t="shared" si="0"/>
        <v>19</v>
      </c>
      <c r="J23" s="41">
        <f>Weights!J41</f>
        <v>50</v>
      </c>
      <c r="K23" s="41">
        <f>Weights!K41</f>
        <v>0</v>
      </c>
      <c r="L23" s="41">
        <f>Weights!L41</f>
        <v>0</v>
      </c>
    </row>
    <row r="24" spans="1:12" ht="18" customHeight="1" thickBot="1" x14ac:dyDescent="0.3">
      <c r="A24" s="84">
        <v>22</v>
      </c>
      <c r="B24" s="196" t="s">
        <v>128</v>
      </c>
      <c r="C24" s="127" t="s">
        <v>6</v>
      </c>
      <c r="D24" s="38">
        <v>0</v>
      </c>
      <c r="E24" s="38">
        <v>0</v>
      </c>
      <c r="F24" s="39">
        <v>7</v>
      </c>
      <c r="G24" s="39">
        <f>'Rad1'!C7</f>
        <v>6</v>
      </c>
      <c r="H24" s="39">
        <f>Pew!C7</f>
        <v>5</v>
      </c>
      <c r="I24" s="40">
        <f t="shared" si="0"/>
        <v>18</v>
      </c>
      <c r="J24" s="41">
        <f>Weights!J53</f>
        <v>26</v>
      </c>
      <c r="K24" s="41">
        <f>Weights!K53</f>
        <v>0</v>
      </c>
      <c r="L24" s="41">
        <f>Weights!L53</f>
        <v>0</v>
      </c>
    </row>
    <row r="25" spans="1:12" ht="18" customHeight="1" thickBot="1" x14ac:dyDescent="0.3">
      <c r="A25" s="84">
        <v>23</v>
      </c>
      <c r="B25" s="127" t="s">
        <v>92</v>
      </c>
      <c r="C25" s="127" t="s">
        <v>2</v>
      </c>
      <c r="D25" s="38">
        <f>'SB1'!C41</f>
        <v>2</v>
      </c>
      <c r="E25" s="38">
        <f>Clan!C47</f>
        <v>6</v>
      </c>
      <c r="F25" s="39">
        <f>Lech1!C47</f>
        <v>2</v>
      </c>
      <c r="G25" s="39">
        <f>'Rad1'!C49</f>
        <v>5</v>
      </c>
      <c r="H25" s="39">
        <f>Pew!C44</f>
        <v>3</v>
      </c>
      <c r="I25" s="40">
        <f t="shared" si="0"/>
        <v>18</v>
      </c>
      <c r="J25" s="41">
        <f>Weights!J40</f>
        <v>18</v>
      </c>
      <c r="K25" s="41">
        <f>Weights!K40</f>
        <v>1</v>
      </c>
      <c r="L25" s="41">
        <f>Weights!L40</f>
        <v>0</v>
      </c>
    </row>
    <row r="26" spans="1:12" ht="18" customHeight="1" thickBot="1" x14ac:dyDescent="0.3">
      <c r="A26" s="84">
        <v>24</v>
      </c>
      <c r="B26" s="197" t="s">
        <v>124</v>
      </c>
      <c r="C26" s="198" t="s">
        <v>3</v>
      </c>
      <c r="D26" s="232"/>
      <c r="E26" s="230">
        <v>7</v>
      </c>
      <c r="F26" s="39">
        <f>Lech1!C24</f>
        <v>4</v>
      </c>
      <c r="G26" s="231">
        <f>'Rad1'!C26</f>
        <v>6</v>
      </c>
      <c r="H26" s="244"/>
      <c r="I26" s="40">
        <f t="shared" si="0"/>
        <v>17</v>
      </c>
      <c r="J26" s="41">
        <f>Weights!J50</f>
        <v>15</v>
      </c>
      <c r="K26" s="41">
        <f>Weights!K50</f>
        <v>6</v>
      </c>
      <c r="L26" s="41">
        <f>Weights!L50</f>
        <v>8</v>
      </c>
    </row>
    <row r="27" spans="1:12" ht="18" customHeight="1" thickBot="1" x14ac:dyDescent="0.3">
      <c r="A27" s="84">
        <v>25</v>
      </c>
      <c r="B27" s="199" t="s">
        <v>59</v>
      </c>
      <c r="C27" s="200" t="s">
        <v>10</v>
      </c>
      <c r="D27" s="38">
        <f>'SB1'!C12</f>
        <v>5</v>
      </c>
      <c r="E27" s="38">
        <f>Clan!C14</f>
        <v>4</v>
      </c>
      <c r="F27" s="39">
        <f>Lech1!C14</f>
        <v>2</v>
      </c>
      <c r="G27" s="39">
        <f>'Rad1'!C14</f>
        <v>1</v>
      </c>
      <c r="H27" s="39">
        <f>Pew!C13</f>
        <v>4</v>
      </c>
      <c r="I27" s="40">
        <f t="shared" si="0"/>
        <v>16</v>
      </c>
      <c r="J27" s="41">
        <f>Weights!J11</f>
        <v>13</v>
      </c>
      <c r="K27" s="41">
        <f>Weights!K11</f>
        <v>11</v>
      </c>
      <c r="L27" s="41">
        <f>Weights!L11</f>
        <v>8</v>
      </c>
    </row>
    <row r="28" spans="1:12" ht="18" customHeight="1" thickBot="1" x14ac:dyDescent="0.3">
      <c r="A28" s="84">
        <v>26</v>
      </c>
      <c r="B28" s="196" t="s">
        <v>85</v>
      </c>
      <c r="C28" s="127" t="s">
        <v>64</v>
      </c>
      <c r="D28" s="38">
        <f>'SB1'!C33</f>
        <v>6</v>
      </c>
      <c r="E28" s="38">
        <f>Clan!C39</f>
        <v>1</v>
      </c>
      <c r="F28" s="39">
        <f>Lech1!C36</f>
        <v>3</v>
      </c>
      <c r="G28" s="39">
        <f>'Rad1'!C38</f>
        <v>3</v>
      </c>
      <c r="H28" s="39">
        <f>Pew!C35</f>
        <v>3</v>
      </c>
      <c r="I28" s="40">
        <f t="shared" si="0"/>
        <v>16</v>
      </c>
      <c r="J28" s="41">
        <f>Weights!J32</f>
        <v>9</v>
      </c>
      <c r="K28" s="41">
        <f>Weights!K32</f>
        <v>4</v>
      </c>
      <c r="L28" s="41">
        <f>Weights!L32</f>
        <v>8</v>
      </c>
    </row>
    <row r="29" spans="1:12" ht="18" customHeight="1" thickBot="1" x14ac:dyDescent="0.3">
      <c r="A29" s="84">
        <v>27</v>
      </c>
      <c r="B29" s="196" t="s">
        <v>84</v>
      </c>
      <c r="C29" s="127" t="s">
        <v>63</v>
      </c>
      <c r="D29" s="38">
        <f>'SB1'!C28</f>
        <v>5</v>
      </c>
      <c r="E29" s="38">
        <f>Clan!C33</f>
        <v>2</v>
      </c>
      <c r="F29" s="39">
        <f>Lech1!C31</f>
        <v>5</v>
      </c>
      <c r="G29" s="39">
        <f>'Rad1'!C33</f>
        <v>2</v>
      </c>
      <c r="H29" s="39">
        <f>Pew!C30</f>
        <v>1</v>
      </c>
      <c r="I29" s="40">
        <f t="shared" si="0"/>
        <v>15</v>
      </c>
      <c r="J29" s="41">
        <f>Weights!J27</f>
        <v>15</v>
      </c>
      <c r="K29" s="41">
        <f>Weights!K27</f>
        <v>13</v>
      </c>
      <c r="L29" s="41">
        <f>Weights!L27</f>
        <v>0</v>
      </c>
    </row>
    <row r="30" spans="1:12" ht="18" customHeight="1" thickBot="1" x14ac:dyDescent="0.3">
      <c r="A30" s="84">
        <v>28</v>
      </c>
      <c r="B30" s="196" t="s">
        <v>53</v>
      </c>
      <c r="C30" s="127" t="s">
        <v>6</v>
      </c>
      <c r="D30" s="38">
        <f>'SB1'!C6</f>
        <v>3</v>
      </c>
      <c r="E30" s="225"/>
      <c r="F30" s="226"/>
      <c r="G30" s="39">
        <f>'Rad1'!C8</f>
        <v>5</v>
      </c>
      <c r="H30" s="39">
        <f>Pew!C6</f>
        <v>6</v>
      </c>
      <c r="I30" s="40">
        <f t="shared" si="0"/>
        <v>14</v>
      </c>
      <c r="J30" s="41">
        <f>Weights!J5</f>
        <v>24</v>
      </c>
      <c r="K30" s="41">
        <f>Weights!K5</f>
        <v>12</v>
      </c>
      <c r="L30" s="41">
        <f>Weights!L5</f>
        <v>8</v>
      </c>
    </row>
    <row r="31" spans="1:12" ht="18" customHeight="1" thickBot="1" x14ac:dyDescent="0.3">
      <c r="A31" s="84">
        <v>29</v>
      </c>
      <c r="B31" s="196" t="s">
        <v>120</v>
      </c>
      <c r="C31" s="127" t="s">
        <v>62</v>
      </c>
      <c r="D31" s="225"/>
      <c r="E31" s="38">
        <v>7</v>
      </c>
      <c r="F31" s="226"/>
      <c r="G31" s="39">
        <f>'Rad1'!C18</f>
        <v>7</v>
      </c>
      <c r="H31" s="226"/>
      <c r="I31" s="40">
        <f t="shared" si="0"/>
        <v>14</v>
      </c>
      <c r="J31" s="41">
        <f>Weights!J46</f>
        <v>16</v>
      </c>
      <c r="K31" s="41">
        <f>Weights!K46</f>
        <v>4</v>
      </c>
      <c r="L31" s="41">
        <f>Weights!L46</f>
        <v>0</v>
      </c>
    </row>
    <row r="32" spans="1:12" ht="18" customHeight="1" thickBot="1" x14ac:dyDescent="0.3">
      <c r="A32" s="84">
        <v>30</v>
      </c>
      <c r="B32" s="197" t="s">
        <v>70</v>
      </c>
      <c r="C32" s="198" t="s">
        <v>3</v>
      </c>
      <c r="D32" s="38">
        <f>'SB1'!C21</f>
        <v>7</v>
      </c>
      <c r="E32" s="225"/>
      <c r="F32" s="226"/>
      <c r="G32" s="226"/>
      <c r="H32" s="39">
        <f>Pew!C22</f>
        <v>6</v>
      </c>
      <c r="I32" s="40">
        <f t="shared" si="0"/>
        <v>13</v>
      </c>
      <c r="J32" s="41">
        <f>Weights!J20</f>
        <v>12</v>
      </c>
      <c r="K32" s="41">
        <f>Weights!K20</f>
        <v>12</v>
      </c>
      <c r="L32" s="41">
        <f>Weights!L20</f>
        <v>8</v>
      </c>
    </row>
    <row r="33" spans="1:12" ht="18" customHeight="1" thickBot="1" x14ac:dyDescent="0.3">
      <c r="A33" s="84">
        <v>31</v>
      </c>
      <c r="B33" s="274" t="s">
        <v>95</v>
      </c>
      <c r="C33" s="200" t="s">
        <v>2</v>
      </c>
      <c r="D33" s="38">
        <f>'SB1'!C44</f>
        <v>4</v>
      </c>
      <c r="E33" s="38">
        <f>Clan!C51</f>
        <v>2</v>
      </c>
      <c r="F33" s="39">
        <f>Lech1!C50</f>
        <v>6</v>
      </c>
      <c r="G33" s="39">
        <f>'Rad1'!C53</f>
        <v>0</v>
      </c>
      <c r="H33" s="226"/>
      <c r="I33" s="40">
        <f t="shared" si="0"/>
        <v>12</v>
      </c>
      <c r="J33" s="41">
        <f>Weights!J43</f>
        <v>10</v>
      </c>
      <c r="K33" s="41">
        <f>Weights!K43</f>
        <v>5</v>
      </c>
      <c r="L33" s="41">
        <f>Weights!L43</f>
        <v>0</v>
      </c>
    </row>
    <row r="34" spans="1:12" ht="18" customHeight="1" thickBot="1" x14ac:dyDescent="0.3">
      <c r="A34" s="84">
        <v>32</v>
      </c>
      <c r="B34" s="196" t="s">
        <v>88</v>
      </c>
      <c r="C34" s="127" t="s">
        <v>64</v>
      </c>
      <c r="D34" s="38">
        <f>'SB1'!C37</f>
        <v>2</v>
      </c>
      <c r="E34" s="38">
        <f>Clan!C43</f>
        <v>1</v>
      </c>
      <c r="F34" s="39">
        <f>Lech1!C41</f>
        <v>4</v>
      </c>
      <c r="G34" s="39">
        <f>'Rad1'!C43</f>
        <v>2</v>
      </c>
      <c r="H34" s="39">
        <f>Pew!C40</f>
        <v>2</v>
      </c>
      <c r="I34" s="40">
        <f t="shared" si="0"/>
        <v>11</v>
      </c>
      <c r="J34" s="41">
        <f>Weights!J36</f>
        <v>14</v>
      </c>
      <c r="K34" s="41">
        <f>Weights!K36</f>
        <v>4</v>
      </c>
      <c r="L34" s="41">
        <f>Weights!L36</f>
        <v>8</v>
      </c>
    </row>
    <row r="35" spans="1:12" ht="18" customHeight="1" thickBot="1" x14ac:dyDescent="0.3">
      <c r="A35" s="84">
        <v>33</v>
      </c>
      <c r="B35" s="196" t="s">
        <v>129</v>
      </c>
      <c r="C35" s="127" t="s">
        <v>64</v>
      </c>
      <c r="D35" s="38">
        <f>'SB1'!C36</f>
        <v>4</v>
      </c>
      <c r="E35" s="38">
        <f>Clan!C42</f>
        <v>1</v>
      </c>
      <c r="F35" s="39">
        <f>Lech1!C39</f>
        <v>2</v>
      </c>
      <c r="G35" s="39">
        <f>'Rad1'!C41</f>
        <v>2</v>
      </c>
      <c r="H35" s="39">
        <f>Pew!C39</f>
        <v>2</v>
      </c>
      <c r="I35" s="40">
        <f t="shared" ref="I35:I66" si="1">SUM(D35:H35)</f>
        <v>11</v>
      </c>
      <c r="J35" s="41">
        <f>Weights!J35</f>
        <v>13</v>
      </c>
      <c r="K35" s="41">
        <f>Weights!K35</f>
        <v>10</v>
      </c>
      <c r="L35" s="41">
        <f>Weights!L35</f>
        <v>8</v>
      </c>
    </row>
    <row r="36" spans="1:12" ht="18" customHeight="1" thickBot="1" x14ac:dyDescent="0.3">
      <c r="A36" s="84">
        <v>34</v>
      </c>
      <c r="B36" s="196" t="s">
        <v>51</v>
      </c>
      <c r="C36" s="127" t="s">
        <v>6</v>
      </c>
      <c r="D36" s="38">
        <f>'SB1'!C4</f>
        <v>7</v>
      </c>
      <c r="E36" s="38">
        <f>Clan!C4</f>
        <v>4</v>
      </c>
      <c r="F36" s="226"/>
      <c r="G36" s="226"/>
      <c r="H36" s="226"/>
      <c r="I36" s="40">
        <f t="shared" si="1"/>
        <v>11</v>
      </c>
      <c r="J36" s="41">
        <f>Weights!J3</f>
        <v>9</v>
      </c>
      <c r="K36" s="41">
        <f>Weights!K3</f>
        <v>11</v>
      </c>
      <c r="L36" s="41">
        <f>Weights!L3</f>
        <v>8</v>
      </c>
    </row>
    <row r="37" spans="1:12" ht="18" customHeight="1" thickBot="1" x14ac:dyDescent="0.3">
      <c r="A37" s="84">
        <v>35</v>
      </c>
      <c r="B37" s="196" t="s">
        <v>68</v>
      </c>
      <c r="C37" s="127" t="s">
        <v>62</v>
      </c>
      <c r="D37" s="38">
        <f>'SB1'!C18</f>
        <v>1</v>
      </c>
      <c r="E37" s="38">
        <f>Clan!C20</f>
        <v>3</v>
      </c>
      <c r="F37" s="39">
        <f>Lech1!C20</f>
        <v>3</v>
      </c>
      <c r="G37" s="39">
        <f>'Rad1'!C21</f>
        <v>0</v>
      </c>
      <c r="H37" s="39">
        <f>Pew!C19</f>
        <v>4</v>
      </c>
      <c r="I37" s="40">
        <f t="shared" si="1"/>
        <v>11</v>
      </c>
      <c r="J37" s="41">
        <f>Weights!J17</f>
        <v>8</v>
      </c>
      <c r="K37" s="41">
        <f>Weights!K17</f>
        <v>0</v>
      </c>
      <c r="L37" s="41">
        <f>Weights!L17</f>
        <v>0</v>
      </c>
    </row>
    <row r="38" spans="1:12" ht="18" customHeight="1" thickBot="1" x14ac:dyDescent="0.3">
      <c r="A38" s="84">
        <v>36</v>
      </c>
      <c r="B38" s="197" t="s">
        <v>66</v>
      </c>
      <c r="C38" s="198" t="s">
        <v>62</v>
      </c>
      <c r="D38" s="38">
        <f>'SB1'!C15</f>
        <v>5</v>
      </c>
      <c r="E38" s="38">
        <f>Clan!C17</f>
        <v>6</v>
      </c>
      <c r="F38" s="226"/>
      <c r="G38" s="226"/>
      <c r="H38" s="226"/>
      <c r="I38" s="40">
        <f t="shared" si="1"/>
        <v>11</v>
      </c>
      <c r="J38" s="41">
        <f>Weights!J14</f>
        <v>5</v>
      </c>
      <c r="K38" s="41">
        <f>Weights!K14</f>
        <v>5</v>
      </c>
      <c r="L38" s="41">
        <f>Weights!L14</f>
        <v>8</v>
      </c>
    </row>
    <row r="39" spans="1:12" ht="18" customHeight="1" thickBot="1" x14ac:dyDescent="0.3">
      <c r="A39" s="84">
        <v>37</v>
      </c>
      <c r="B39" s="199" t="s">
        <v>69</v>
      </c>
      <c r="C39" s="200" t="s">
        <v>62</v>
      </c>
      <c r="D39" s="38">
        <f>'SB1'!C19</f>
        <v>3</v>
      </c>
      <c r="E39" s="225"/>
      <c r="F39" s="39">
        <f>Lech1!C21</f>
        <v>3</v>
      </c>
      <c r="G39" s="39">
        <f>'Rad1'!C23</f>
        <v>3</v>
      </c>
      <c r="H39" s="226"/>
      <c r="I39" s="40">
        <f t="shared" si="1"/>
        <v>9</v>
      </c>
      <c r="J39" s="41">
        <f>Weights!J18</f>
        <v>9</v>
      </c>
      <c r="K39" s="41">
        <f>Weights!K18</f>
        <v>15</v>
      </c>
      <c r="L39" s="41">
        <f>Weights!L18</f>
        <v>0</v>
      </c>
    </row>
    <row r="40" spans="1:12" ht="18" customHeight="1" thickBot="1" x14ac:dyDescent="0.3">
      <c r="A40" s="84">
        <v>38</v>
      </c>
      <c r="B40" s="127" t="s">
        <v>91</v>
      </c>
      <c r="C40" s="127" t="s">
        <v>2</v>
      </c>
      <c r="D40" s="38">
        <f>'SB1'!C40</f>
        <v>3</v>
      </c>
      <c r="E40" s="38">
        <f>Clan!C46</f>
        <v>6</v>
      </c>
      <c r="F40" s="226"/>
      <c r="G40" s="226"/>
      <c r="H40" s="226"/>
      <c r="I40" s="40">
        <f t="shared" si="1"/>
        <v>9</v>
      </c>
      <c r="J40" s="41">
        <f>Weights!J39</f>
        <v>6</v>
      </c>
      <c r="K40" s="41">
        <f>Weights!K39</f>
        <v>13</v>
      </c>
      <c r="L40" s="41">
        <f>Weights!L39</f>
        <v>0</v>
      </c>
    </row>
    <row r="41" spans="1:12" ht="18.75" thickBot="1" x14ac:dyDescent="0.3">
      <c r="A41" s="84">
        <v>39</v>
      </c>
      <c r="B41" s="196" t="s">
        <v>123</v>
      </c>
      <c r="C41" s="127" t="s">
        <v>62</v>
      </c>
      <c r="D41" s="225"/>
      <c r="E41" s="38">
        <v>3</v>
      </c>
      <c r="F41" s="39">
        <f>Lech1!C22</f>
        <v>2</v>
      </c>
      <c r="G41" s="39">
        <f>'Rad1'!C24</f>
        <v>1</v>
      </c>
      <c r="H41" s="39">
        <f>Pew!C21</f>
        <v>3</v>
      </c>
      <c r="I41" s="40">
        <f t="shared" si="1"/>
        <v>9</v>
      </c>
      <c r="J41" s="41">
        <f>Weights!J49</f>
        <v>6</v>
      </c>
      <c r="K41" s="41">
        <f>Weights!K49</f>
        <v>7</v>
      </c>
      <c r="L41" s="41">
        <f>Weights!L49</f>
        <v>8</v>
      </c>
    </row>
    <row r="42" spans="1:12" ht="18.75" thickBot="1" x14ac:dyDescent="0.3">
      <c r="A42" s="84">
        <v>40</v>
      </c>
      <c r="B42" s="196" t="s">
        <v>118</v>
      </c>
      <c r="C42" s="127" t="s">
        <v>6</v>
      </c>
      <c r="D42" s="225"/>
      <c r="E42" s="38">
        <f>Clan!C8</f>
        <v>6</v>
      </c>
      <c r="F42" s="39">
        <f>Lech1!C7</f>
        <v>2</v>
      </c>
      <c r="G42" s="226"/>
      <c r="H42" s="226"/>
      <c r="I42" s="40">
        <f t="shared" si="1"/>
        <v>8</v>
      </c>
      <c r="J42" s="41">
        <f>Weights!J44</f>
        <v>8</v>
      </c>
      <c r="K42" s="41">
        <f>Weights!K44</f>
        <v>12</v>
      </c>
      <c r="L42" s="41">
        <f>Weights!L44</f>
        <v>0</v>
      </c>
    </row>
    <row r="43" spans="1:12" ht="18.75" thickBot="1" x14ac:dyDescent="0.3">
      <c r="A43" s="84">
        <v>41</v>
      </c>
      <c r="B43" s="219" t="s">
        <v>79</v>
      </c>
      <c r="C43" s="220" t="s">
        <v>64</v>
      </c>
      <c r="D43" s="38">
        <f>'SB1'!C34</f>
        <v>2</v>
      </c>
      <c r="E43" s="38">
        <f>Clan!C40</f>
        <v>2</v>
      </c>
      <c r="F43" s="39">
        <f>Lech1!C37</f>
        <v>3</v>
      </c>
      <c r="G43" s="39">
        <f>'Rad1'!C39</f>
        <v>1</v>
      </c>
      <c r="H43" s="226"/>
      <c r="I43" s="40">
        <f t="shared" si="1"/>
        <v>8</v>
      </c>
      <c r="J43" s="41">
        <f>Weights!J33</f>
        <v>7</v>
      </c>
      <c r="K43" s="41">
        <f>Weights!K33</f>
        <v>13</v>
      </c>
      <c r="L43" s="41">
        <f>Weights!L33</f>
        <v>0</v>
      </c>
    </row>
    <row r="44" spans="1:12" ht="18.75" thickBot="1" x14ac:dyDescent="0.3">
      <c r="A44" s="84">
        <v>42</v>
      </c>
      <c r="B44" s="219" t="s">
        <v>89</v>
      </c>
      <c r="C44" s="220" t="s">
        <v>64</v>
      </c>
      <c r="D44" s="38">
        <f>'SB1'!C38</f>
        <v>2</v>
      </c>
      <c r="E44" s="38">
        <v>0</v>
      </c>
      <c r="F44" s="39">
        <f>Lech1!C42</f>
        <v>1</v>
      </c>
      <c r="G44" s="39">
        <f>'Rad1'!C44</f>
        <v>3</v>
      </c>
      <c r="H44" s="39">
        <f>Pew!C41</f>
        <v>2</v>
      </c>
      <c r="I44" s="40">
        <f t="shared" si="1"/>
        <v>8</v>
      </c>
      <c r="J44" s="41">
        <f>Weights!J37</f>
        <v>4</v>
      </c>
      <c r="K44" s="41">
        <f>Weights!K37</f>
        <v>4</v>
      </c>
      <c r="L44" s="41">
        <f>Weights!L37</f>
        <v>0</v>
      </c>
    </row>
    <row r="45" spans="1:12" ht="18.75" thickBot="1" x14ac:dyDescent="0.3">
      <c r="A45" s="84">
        <v>43</v>
      </c>
      <c r="B45" s="219" t="s">
        <v>86</v>
      </c>
      <c r="C45" s="220" t="s">
        <v>64</v>
      </c>
      <c r="D45" s="38">
        <f>'SB1'!C35</f>
        <v>1</v>
      </c>
      <c r="E45" s="38">
        <f>Clan!C41</f>
        <v>2</v>
      </c>
      <c r="F45" s="39">
        <f>Lech1!C38</f>
        <v>1</v>
      </c>
      <c r="G45" s="39">
        <f>'Rad1'!C40</f>
        <v>2</v>
      </c>
      <c r="H45" s="39">
        <f>Pew!C37</f>
        <v>2</v>
      </c>
      <c r="I45" s="40">
        <f t="shared" si="1"/>
        <v>8</v>
      </c>
      <c r="J45" s="41">
        <f>Weights!J34</f>
        <v>3</v>
      </c>
      <c r="K45" s="41">
        <f>Weights!K34</f>
        <v>12</v>
      </c>
      <c r="L45" s="41">
        <f>Weights!L34</f>
        <v>8</v>
      </c>
    </row>
    <row r="46" spans="1:12" ht="18.75" thickBot="1" x14ac:dyDescent="0.3">
      <c r="A46" s="84">
        <v>44</v>
      </c>
      <c r="B46" s="220" t="s">
        <v>90</v>
      </c>
      <c r="C46" s="220" t="s">
        <v>2</v>
      </c>
      <c r="D46" s="38">
        <f>'SB1'!C39</f>
        <v>1</v>
      </c>
      <c r="E46" s="38">
        <f>Clan!C45</f>
        <v>1</v>
      </c>
      <c r="F46" s="39">
        <f>Lech1!C43</f>
        <v>1</v>
      </c>
      <c r="G46" s="39">
        <f>'Rad1'!C45</f>
        <v>3</v>
      </c>
      <c r="H46" s="39">
        <f>Pew!C42</f>
        <v>2</v>
      </c>
      <c r="I46" s="40">
        <f t="shared" si="1"/>
        <v>8</v>
      </c>
      <c r="J46" s="41">
        <f>Weights!J38</f>
        <v>3</v>
      </c>
      <c r="K46" s="41">
        <f>Weights!K38</f>
        <v>2</v>
      </c>
      <c r="L46" s="41">
        <f>Weights!L38</f>
        <v>8</v>
      </c>
    </row>
    <row r="47" spans="1:12" ht="18.75" thickBot="1" x14ac:dyDescent="0.3">
      <c r="A47" s="84">
        <v>45</v>
      </c>
      <c r="B47" s="219" t="s">
        <v>142</v>
      </c>
      <c r="C47" s="220" t="s">
        <v>3</v>
      </c>
      <c r="D47" s="256"/>
      <c r="E47" s="266"/>
      <c r="F47" s="266"/>
      <c r="G47" s="266"/>
      <c r="H47" s="257">
        <f>Pew!C24</f>
        <v>7</v>
      </c>
      <c r="I47" s="40">
        <f t="shared" si="1"/>
        <v>7</v>
      </c>
      <c r="J47" s="41">
        <f>Weights!J57</f>
        <v>7</v>
      </c>
      <c r="K47" s="41">
        <f>Weights!K57</f>
        <v>10</v>
      </c>
      <c r="L47" s="41">
        <f>Weights!L57</f>
        <v>0</v>
      </c>
    </row>
    <row r="48" spans="1:12" ht="18.75" thickBot="1" x14ac:dyDescent="0.3">
      <c r="A48" s="84">
        <v>46</v>
      </c>
      <c r="B48" s="219" t="s">
        <v>148</v>
      </c>
      <c r="C48" s="220" t="s">
        <v>2</v>
      </c>
      <c r="D48" s="256"/>
      <c r="E48" s="266"/>
      <c r="F48" s="266"/>
      <c r="G48" s="266"/>
      <c r="H48" s="257">
        <f>Pew!C48</f>
        <v>6</v>
      </c>
      <c r="I48" s="40">
        <f t="shared" si="1"/>
        <v>6</v>
      </c>
      <c r="J48" s="41">
        <f>Weights!J61</f>
        <v>3</v>
      </c>
      <c r="K48" s="41">
        <f>Weights!K61</f>
        <v>8</v>
      </c>
      <c r="L48" s="41">
        <f>Weights!L61</f>
        <v>0</v>
      </c>
    </row>
    <row r="49" spans="1:12" ht="18.75" thickBot="1" x14ac:dyDescent="0.3">
      <c r="A49" s="84">
        <v>47</v>
      </c>
      <c r="B49" s="219" t="s">
        <v>147</v>
      </c>
      <c r="C49" s="220" t="s">
        <v>2</v>
      </c>
      <c r="D49" s="256"/>
      <c r="E49" s="266"/>
      <c r="F49" s="266"/>
      <c r="G49" s="266"/>
      <c r="H49" s="257">
        <f>Pew!C47</f>
        <v>5</v>
      </c>
      <c r="I49" s="40">
        <f t="shared" si="1"/>
        <v>5</v>
      </c>
      <c r="J49" s="41">
        <f>Weights!J60</f>
        <v>3</v>
      </c>
      <c r="K49" s="41">
        <f>Weights!K60</f>
        <v>14</v>
      </c>
      <c r="L49" s="41">
        <f>Weights!L60</f>
        <v>0</v>
      </c>
    </row>
    <row r="50" spans="1:12" ht="18.75" thickBot="1" x14ac:dyDescent="0.3">
      <c r="A50" s="84">
        <v>48</v>
      </c>
      <c r="B50" s="219" t="s">
        <v>67</v>
      </c>
      <c r="C50" s="220" t="s">
        <v>62</v>
      </c>
      <c r="D50" s="38">
        <f>'SB1'!C17</f>
        <v>3</v>
      </c>
      <c r="E50" s="225"/>
      <c r="F50" s="39">
        <f>Lech1!C19</f>
        <v>1</v>
      </c>
      <c r="G50" s="226"/>
      <c r="H50" s="39">
        <f>Pew!C18</f>
        <v>0</v>
      </c>
      <c r="I50" s="40">
        <f t="shared" si="1"/>
        <v>4</v>
      </c>
      <c r="J50" s="41">
        <f>Weights!J16</f>
        <v>5</v>
      </c>
      <c r="K50" s="41">
        <f>Weights!K16</f>
        <v>7</v>
      </c>
      <c r="L50" s="41">
        <f>Weights!L16</f>
        <v>0</v>
      </c>
    </row>
    <row r="51" spans="1:12" ht="18.75" thickBot="1" x14ac:dyDescent="0.3">
      <c r="A51" s="84">
        <v>49</v>
      </c>
      <c r="B51" s="219" t="s">
        <v>125</v>
      </c>
      <c r="C51" s="220" t="s">
        <v>63</v>
      </c>
      <c r="D51" s="232"/>
      <c r="E51" s="230">
        <v>4</v>
      </c>
      <c r="F51" s="244"/>
      <c r="G51" s="244"/>
      <c r="H51" s="244"/>
      <c r="I51" s="40">
        <f t="shared" si="1"/>
        <v>4</v>
      </c>
      <c r="J51" s="41">
        <f>Weights!J51</f>
        <v>3</v>
      </c>
      <c r="K51" s="41">
        <f>Weights!K51</f>
        <v>2</v>
      </c>
      <c r="L51" s="41">
        <f>Weights!L51</f>
        <v>0</v>
      </c>
    </row>
    <row r="52" spans="1:12" ht="18.75" thickBot="1" x14ac:dyDescent="0.3">
      <c r="A52" s="84">
        <v>50</v>
      </c>
      <c r="B52" s="219" t="s">
        <v>130</v>
      </c>
      <c r="C52" s="220" t="s">
        <v>2</v>
      </c>
      <c r="D52" s="225"/>
      <c r="E52" s="225"/>
      <c r="F52" s="39">
        <v>3</v>
      </c>
      <c r="G52" s="226"/>
      <c r="H52" s="226"/>
      <c r="I52" s="40">
        <f t="shared" si="1"/>
        <v>3</v>
      </c>
      <c r="J52" s="41">
        <f>Weights!J54</f>
        <v>4</v>
      </c>
      <c r="K52" s="41">
        <f>Weights!K54</f>
        <v>12</v>
      </c>
      <c r="L52" s="41">
        <f>Weights!L54</f>
        <v>8</v>
      </c>
    </row>
    <row r="53" spans="1:12" ht="18.75" thickBot="1" x14ac:dyDescent="0.3">
      <c r="A53" s="84">
        <v>51</v>
      </c>
      <c r="B53" s="219" t="s">
        <v>119</v>
      </c>
      <c r="C53" s="220" t="s">
        <v>6</v>
      </c>
      <c r="D53" s="225"/>
      <c r="E53" s="38">
        <f>Clan!C9</f>
        <v>2</v>
      </c>
      <c r="F53" s="39">
        <f>Lech1!C18</f>
        <v>1</v>
      </c>
      <c r="G53" s="39">
        <f>'Rad1'!C19</f>
        <v>0</v>
      </c>
      <c r="H53" s="226"/>
      <c r="I53" s="40">
        <f t="shared" si="1"/>
        <v>3</v>
      </c>
      <c r="J53" s="41">
        <f>Weights!J45</f>
        <v>3</v>
      </c>
      <c r="K53" s="41">
        <f>Weights!K45</f>
        <v>3</v>
      </c>
      <c r="L53" s="41">
        <f>Weights!L45</f>
        <v>8</v>
      </c>
    </row>
    <row r="54" spans="1:12" ht="18.75" thickBot="1" x14ac:dyDescent="0.3">
      <c r="A54" s="84">
        <v>52</v>
      </c>
      <c r="B54" s="219" t="s">
        <v>121</v>
      </c>
      <c r="C54" s="220" t="s">
        <v>62</v>
      </c>
      <c r="D54" s="225"/>
      <c r="E54" s="38">
        <v>3</v>
      </c>
      <c r="F54" s="226"/>
      <c r="G54" s="226"/>
      <c r="H54" s="226"/>
      <c r="I54" s="40">
        <f t="shared" si="1"/>
        <v>3</v>
      </c>
      <c r="J54" s="41">
        <f>Weights!J47</f>
        <v>1</v>
      </c>
      <c r="K54" s="41">
        <f>Weights!K47</f>
        <v>0</v>
      </c>
      <c r="L54" s="41">
        <f>Weights!L47</f>
        <v>0</v>
      </c>
    </row>
    <row r="55" spans="1:12" ht="18.75" thickBot="1" x14ac:dyDescent="0.3">
      <c r="A55" s="84">
        <v>53</v>
      </c>
      <c r="B55" s="219" t="s">
        <v>133</v>
      </c>
      <c r="C55" s="255" t="s">
        <v>2</v>
      </c>
      <c r="D55" s="256"/>
      <c r="E55" s="256"/>
      <c r="F55" s="256"/>
      <c r="G55" s="257">
        <f>'Rad1'!C51</f>
        <v>3</v>
      </c>
      <c r="H55" s="256"/>
      <c r="I55" s="40">
        <f t="shared" si="1"/>
        <v>3</v>
      </c>
      <c r="J55" s="41">
        <f>Weights!J56</f>
        <v>0</v>
      </c>
      <c r="K55" s="41">
        <f>Weights!K56</f>
        <v>2</v>
      </c>
      <c r="L55" s="41">
        <f>Weights!L56</f>
        <v>0</v>
      </c>
    </row>
    <row r="56" spans="1:12" ht="18.75" thickBot="1" x14ac:dyDescent="0.3">
      <c r="A56" s="84">
        <v>54</v>
      </c>
      <c r="B56" s="219" t="s">
        <v>143</v>
      </c>
      <c r="C56" s="220" t="s">
        <v>64</v>
      </c>
      <c r="D56" s="256"/>
      <c r="E56" s="266"/>
      <c r="F56" s="266"/>
      <c r="G56" s="266"/>
      <c r="H56" s="257">
        <f>Pew!C38</f>
        <v>2</v>
      </c>
      <c r="I56" s="40">
        <f t="shared" si="1"/>
        <v>2</v>
      </c>
      <c r="J56" s="41">
        <f>Weights!J58</f>
        <v>1</v>
      </c>
      <c r="K56" s="41">
        <f>Weights!K58</f>
        <v>13</v>
      </c>
      <c r="L56" s="41">
        <f>Weights!L58</f>
        <v>0</v>
      </c>
    </row>
    <row r="57" spans="1:12" ht="18.75" thickBot="1" x14ac:dyDescent="0.3">
      <c r="A57" s="84">
        <v>55</v>
      </c>
      <c r="B57" s="220" t="s">
        <v>94</v>
      </c>
      <c r="C57" s="220" t="s">
        <v>2</v>
      </c>
      <c r="D57" s="38">
        <f>'SB1'!C43</f>
        <v>1</v>
      </c>
      <c r="E57" s="225"/>
      <c r="F57" s="226"/>
      <c r="G57" s="226"/>
      <c r="H57" s="226"/>
      <c r="I57" s="40">
        <f t="shared" si="1"/>
        <v>1</v>
      </c>
      <c r="J57" s="41">
        <f>Weights!J42</f>
        <v>3</v>
      </c>
      <c r="K57" s="41">
        <f>Weights!K42</f>
        <v>4</v>
      </c>
      <c r="L57" s="41">
        <f>Weights!L42</f>
        <v>0</v>
      </c>
    </row>
    <row r="58" spans="1:12" ht="18.75" thickBot="1" x14ac:dyDescent="0.3">
      <c r="A58" s="84">
        <v>56</v>
      </c>
      <c r="B58" s="219" t="s">
        <v>132</v>
      </c>
      <c r="C58" s="220" t="s">
        <v>62</v>
      </c>
      <c r="D58" s="225"/>
      <c r="E58" s="225"/>
      <c r="F58" s="226"/>
      <c r="G58" s="39">
        <f>'Rad1'!C22</f>
        <v>1</v>
      </c>
      <c r="H58" s="226"/>
      <c r="I58" s="40">
        <f t="shared" si="1"/>
        <v>1</v>
      </c>
      <c r="J58" s="41">
        <f>Weights!J55</f>
        <v>1</v>
      </c>
      <c r="K58" s="41">
        <f>Weights!K55</f>
        <v>1</v>
      </c>
      <c r="L58" s="41">
        <f>Weights!L55</f>
        <v>0</v>
      </c>
    </row>
    <row r="59" spans="1:12" ht="18.75" thickBot="1" x14ac:dyDescent="0.3">
      <c r="A59" s="84">
        <v>57</v>
      </c>
      <c r="B59" s="219" t="s">
        <v>146</v>
      </c>
      <c r="C59" s="220" t="s">
        <v>2</v>
      </c>
      <c r="D59" s="256"/>
      <c r="E59" s="266"/>
      <c r="F59" s="266"/>
      <c r="G59" s="266"/>
      <c r="H59" s="257">
        <f>Pew!C46</f>
        <v>1</v>
      </c>
      <c r="I59" s="40">
        <f t="shared" si="1"/>
        <v>1</v>
      </c>
      <c r="J59" s="41">
        <f>Weights!J59</f>
        <v>0</v>
      </c>
      <c r="K59" s="41">
        <f>Weights!K59</f>
        <v>14</v>
      </c>
      <c r="L59" s="41">
        <f>Weights!L59</f>
        <v>0</v>
      </c>
    </row>
    <row r="60" spans="1:12" ht="18.75" thickBot="1" x14ac:dyDescent="0.3">
      <c r="A60" s="84">
        <v>58</v>
      </c>
      <c r="B60" s="219" t="s">
        <v>122</v>
      </c>
      <c r="C60" s="220" t="s">
        <v>62</v>
      </c>
      <c r="D60" s="225"/>
      <c r="E60" s="38">
        <v>1</v>
      </c>
      <c r="F60" s="226"/>
      <c r="G60" s="226"/>
      <c r="H60" s="226"/>
      <c r="I60" s="40">
        <f t="shared" si="1"/>
        <v>1</v>
      </c>
      <c r="J60" s="41">
        <f>Weights!J48</f>
        <v>0</v>
      </c>
      <c r="K60" s="41">
        <f>Weights!K48</f>
        <v>10</v>
      </c>
      <c r="L60" s="41">
        <f>Weights!L48</f>
        <v>0</v>
      </c>
    </row>
    <row r="62" spans="1:12" x14ac:dyDescent="0.25">
      <c r="E62" s="222"/>
      <c r="F62" s="83" t="s">
        <v>135</v>
      </c>
      <c r="G62" s="85" t="s">
        <v>136</v>
      </c>
      <c r="H62" s="85"/>
      <c r="I62" s="85"/>
    </row>
  </sheetData>
  <sortState ref="A3:L63">
    <sortCondition ref="A1"/>
  </sortState>
  <mergeCells count="1">
    <mergeCell ref="B1:L1"/>
  </mergeCells>
  <pageMargins left="0.23622047244094491" right="0.23622047244094491" top="0" bottom="0" header="0" footer="0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FE24C-9D0A-4868-A3A9-22B5C1101F58}">
  <dimension ref="A1:K16"/>
  <sheetViews>
    <sheetView workbookViewId="0">
      <selection sqref="A1:K31"/>
    </sheetView>
  </sheetViews>
  <sheetFormatPr defaultRowHeight="12.75" x14ac:dyDescent="0.2"/>
  <cols>
    <col min="1" max="1" width="10.28515625" customWidth="1"/>
    <col min="3" max="4" width="18.42578125" customWidth="1"/>
  </cols>
  <sheetData>
    <row r="1" spans="1:11" x14ac:dyDescent="0.2">
      <c r="B1" s="292" t="s">
        <v>150</v>
      </c>
      <c r="C1" s="292"/>
      <c r="D1" s="292"/>
      <c r="E1" s="292"/>
      <c r="F1" s="292"/>
      <c r="G1" s="292"/>
      <c r="H1" s="292"/>
      <c r="I1" s="292"/>
      <c r="J1" s="292"/>
      <c r="K1" s="292"/>
    </row>
    <row r="2" spans="1:11" x14ac:dyDescent="0.2">
      <c r="B2" s="292"/>
      <c r="C2" s="292"/>
      <c r="D2" s="292"/>
      <c r="E2" s="292"/>
      <c r="F2" s="292"/>
      <c r="G2" s="292"/>
      <c r="H2" s="292"/>
      <c r="I2" s="292"/>
      <c r="J2" s="292"/>
      <c r="K2" s="292"/>
    </row>
    <row r="3" spans="1:11" ht="13.5" thickBot="1" x14ac:dyDescent="0.25"/>
    <row r="4" spans="1:11" ht="13.5" thickBot="1" x14ac:dyDescent="0.25">
      <c r="A4" s="224" t="s">
        <v>154</v>
      </c>
      <c r="B4" s="293" t="s">
        <v>151</v>
      </c>
      <c r="C4" s="294"/>
      <c r="D4" s="193" t="s">
        <v>97</v>
      </c>
      <c r="E4" s="224" t="s">
        <v>99</v>
      </c>
      <c r="F4" s="224" t="s">
        <v>100</v>
      </c>
      <c r="G4" s="224" t="s">
        <v>101</v>
      </c>
    </row>
    <row r="5" spans="1:11" ht="18.75" thickBot="1" x14ac:dyDescent="0.3">
      <c r="A5" s="255" t="s">
        <v>34</v>
      </c>
      <c r="B5" s="290" t="s">
        <v>152</v>
      </c>
      <c r="C5" s="290"/>
      <c r="D5" s="257" t="s">
        <v>26</v>
      </c>
      <c r="E5" s="255">
        <v>7</v>
      </c>
      <c r="F5" s="255">
        <v>10</v>
      </c>
      <c r="G5" s="255">
        <v>0</v>
      </c>
    </row>
    <row r="6" spans="1:11" ht="18.75" thickBot="1" x14ac:dyDescent="0.3">
      <c r="A6" s="255" t="s">
        <v>127</v>
      </c>
      <c r="B6" s="290" t="s">
        <v>153</v>
      </c>
      <c r="C6" s="290"/>
      <c r="D6" s="257" t="s">
        <v>96</v>
      </c>
      <c r="E6" s="255">
        <v>6</v>
      </c>
      <c r="F6" s="255">
        <v>14</v>
      </c>
      <c r="G6" s="255">
        <v>0</v>
      </c>
    </row>
    <row r="7" spans="1:11" ht="18.75" thickBot="1" x14ac:dyDescent="0.3">
      <c r="A7" s="255" t="s">
        <v>116</v>
      </c>
      <c r="B7" s="290" t="s">
        <v>155</v>
      </c>
      <c r="C7" s="290"/>
      <c r="D7" s="257" t="s">
        <v>103</v>
      </c>
      <c r="E7" s="255">
        <v>6</v>
      </c>
      <c r="F7" s="255">
        <v>10</v>
      </c>
      <c r="G7" s="255">
        <v>0</v>
      </c>
    </row>
    <row r="8" spans="1:11" ht="18.75" thickBot="1" x14ac:dyDescent="0.3">
      <c r="A8" s="255" t="s">
        <v>35</v>
      </c>
      <c r="B8" s="290" t="s">
        <v>156</v>
      </c>
      <c r="C8" s="290"/>
      <c r="D8" s="257" t="s">
        <v>28</v>
      </c>
      <c r="E8" s="255">
        <v>4</v>
      </c>
      <c r="F8" s="255">
        <v>8</v>
      </c>
      <c r="G8" s="255">
        <v>0</v>
      </c>
    </row>
    <row r="10" spans="1:11" ht="18.75" thickBot="1" x14ac:dyDescent="0.3">
      <c r="A10" s="24" t="s">
        <v>38</v>
      </c>
      <c r="B10" s="82"/>
      <c r="C10" s="291" t="s">
        <v>157</v>
      </c>
      <c r="D10" s="291"/>
      <c r="E10" s="82"/>
      <c r="F10" s="82"/>
      <c r="G10" s="82"/>
    </row>
    <row r="11" spans="1:11" ht="18.75" thickBot="1" x14ac:dyDescent="0.3">
      <c r="A11" s="255" t="s">
        <v>44</v>
      </c>
      <c r="B11" s="290" t="s">
        <v>158</v>
      </c>
      <c r="C11" s="290"/>
      <c r="D11" s="255" t="s">
        <v>28</v>
      </c>
      <c r="E11" s="255">
        <v>4</v>
      </c>
      <c r="F11" s="255">
        <v>4</v>
      </c>
      <c r="G11" s="255">
        <v>0</v>
      </c>
    </row>
    <row r="12" spans="1:11" ht="18.75" thickBot="1" x14ac:dyDescent="0.3">
      <c r="A12" s="255" t="s">
        <v>45</v>
      </c>
      <c r="B12" s="290" t="s">
        <v>159</v>
      </c>
      <c r="C12" s="290"/>
      <c r="D12" s="255" t="s">
        <v>27</v>
      </c>
      <c r="E12" s="255">
        <v>3</v>
      </c>
      <c r="F12" s="255">
        <v>13</v>
      </c>
      <c r="G12" s="255">
        <v>0</v>
      </c>
      <c r="H12" s="275" t="s">
        <v>160</v>
      </c>
    </row>
    <row r="13" spans="1:11" ht="18.75" customHeight="1" thickBot="1" x14ac:dyDescent="0.3">
      <c r="A13" s="255" t="s">
        <v>46</v>
      </c>
      <c r="B13" s="290" t="s">
        <v>161</v>
      </c>
      <c r="C13" s="290"/>
      <c r="D13" s="255" t="s">
        <v>96</v>
      </c>
      <c r="E13" s="255">
        <v>3</v>
      </c>
      <c r="F13" s="255">
        <v>8</v>
      </c>
      <c r="G13" s="255">
        <v>0</v>
      </c>
      <c r="H13" s="276" t="s">
        <v>160</v>
      </c>
    </row>
    <row r="14" spans="1:11" ht="18.75" thickBot="1" x14ac:dyDescent="0.3">
      <c r="A14" s="255" t="s">
        <v>47</v>
      </c>
      <c r="B14" s="290" t="s">
        <v>162</v>
      </c>
      <c r="C14" s="290"/>
      <c r="D14" s="255" t="s">
        <v>28</v>
      </c>
      <c r="E14" s="255">
        <v>3</v>
      </c>
      <c r="F14" s="255">
        <v>10</v>
      </c>
      <c r="G14" s="255">
        <v>0</v>
      </c>
    </row>
    <row r="15" spans="1:11" ht="18.75" thickBot="1" x14ac:dyDescent="0.3">
      <c r="A15" s="255" t="s">
        <v>48</v>
      </c>
      <c r="B15" s="290" t="s">
        <v>163</v>
      </c>
      <c r="C15" s="290"/>
      <c r="D15" s="255" t="s">
        <v>26</v>
      </c>
      <c r="E15" s="255">
        <v>4</v>
      </c>
      <c r="F15" s="255">
        <v>6</v>
      </c>
      <c r="G15" s="255">
        <v>8</v>
      </c>
      <c r="H15" s="275" t="s">
        <v>160</v>
      </c>
    </row>
    <row r="16" spans="1:11" ht="18.75" thickBot="1" x14ac:dyDescent="0.3">
      <c r="A16" s="255" t="s">
        <v>49</v>
      </c>
      <c r="B16" s="290" t="s">
        <v>164</v>
      </c>
      <c r="C16" s="290"/>
      <c r="D16" s="255" t="s">
        <v>28</v>
      </c>
      <c r="E16" s="255">
        <v>4</v>
      </c>
      <c r="F16" s="255">
        <v>1</v>
      </c>
      <c r="G16" s="255">
        <v>0</v>
      </c>
    </row>
  </sheetData>
  <mergeCells count="13">
    <mergeCell ref="B8:C8"/>
    <mergeCell ref="B1:K2"/>
    <mergeCell ref="B4:C4"/>
    <mergeCell ref="B5:C5"/>
    <mergeCell ref="B6:C6"/>
    <mergeCell ref="B7:C7"/>
    <mergeCell ref="B16:C16"/>
    <mergeCell ref="C10:D10"/>
    <mergeCell ref="B11:C11"/>
    <mergeCell ref="B12:C12"/>
    <mergeCell ref="B13:C13"/>
    <mergeCell ref="B14:C14"/>
    <mergeCell ref="B15:C15"/>
  </mergeCells>
  <pageMargins left="0.70866141732283472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4"/>
  <sheetViews>
    <sheetView workbookViewId="0">
      <selection activeCell="K32" sqref="K32"/>
    </sheetView>
  </sheetViews>
  <sheetFormatPr defaultRowHeight="12.75" x14ac:dyDescent="0.2"/>
  <cols>
    <col min="1" max="1" width="7.85546875" customWidth="1"/>
    <col min="2" max="2" width="6.42578125" customWidth="1"/>
    <col min="3" max="4" width="3.28515625" customWidth="1"/>
    <col min="5" max="5" width="6" customWidth="1"/>
    <col min="6" max="6" width="5.140625" customWidth="1"/>
    <col min="7" max="7" width="4" customWidth="1"/>
    <col min="8" max="8" width="7.42578125" customWidth="1"/>
    <col min="9" max="10" width="5" customWidth="1"/>
    <col min="11" max="11" width="4.140625" customWidth="1"/>
    <col min="12" max="13" width="4.42578125" customWidth="1"/>
    <col min="14" max="14" width="6.7109375" customWidth="1"/>
    <col min="15" max="22" width="4.85546875" customWidth="1"/>
  </cols>
  <sheetData>
    <row r="1" spans="1:22" ht="13.5" thickBot="1" x14ac:dyDescent="0.25">
      <c r="B1" s="269" t="s">
        <v>6</v>
      </c>
      <c r="C1" s="270"/>
      <c r="D1" s="271"/>
      <c r="E1" s="269" t="s">
        <v>10</v>
      </c>
      <c r="F1" s="270"/>
      <c r="G1" s="271"/>
      <c r="H1" s="269" t="s">
        <v>62</v>
      </c>
      <c r="I1" s="270"/>
      <c r="J1" s="271"/>
      <c r="K1" s="26" t="s">
        <v>3</v>
      </c>
      <c r="L1" s="26"/>
      <c r="M1" s="26"/>
      <c r="N1" s="26" t="s">
        <v>63</v>
      </c>
      <c r="O1" s="26"/>
      <c r="P1" s="26"/>
      <c r="Q1" s="26" t="s">
        <v>64</v>
      </c>
      <c r="S1" s="26"/>
      <c r="T1" s="278" t="s">
        <v>2</v>
      </c>
      <c r="U1" s="279"/>
      <c r="V1" s="279"/>
    </row>
    <row r="2" spans="1:22" x14ac:dyDescent="0.2">
      <c r="A2" s="24" t="s">
        <v>30</v>
      </c>
      <c r="B2" s="182">
        <f>'SB1'!J8</f>
        <v>21</v>
      </c>
      <c r="C2" s="10">
        <f>'SB1'!K8</f>
        <v>10</v>
      </c>
      <c r="D2" s="183">
        <f>'SB1'!L8</f>
        <v>0</v>
      </c>
      <c r="E2" s="182">
        <f>'SB1'!J14</f>
        <v>28</v>
      </c>
      <c r="F2" s="10">
        <f>'SB1'!K14</f>
        <v>3</v>
      </c>
      <c r="G2" s="183">
        <f>'SB1'!L14</f>
        <v>0</v>
      </c>
      <c r="H2" s="182">
        <f>'SB1'!J20</f>
        <v>8</v>
      </c>
      <c r="I2" s="10">
        <f>'SB1'!K20</f>
        <v>13</v>
      </c>
      <c r="J2" s="183">
        <f>'SB1'!L20</f>
        <v>8</v>
      </c>
      <c r="K2" s="186">
        <f>'SB1'!J26</f>
        <v>30</v>
      </c>
      <c r="L2" s="187">
        <f>'SB1'!K26</f>
        <v>7</v>
      </c>
      <c r="M2" s="188">
        <f>'SB1'!L26</f>
        <v>0</v>
      </c>
      <c r="N2" s="186">
        <f>'SB1'!J32</f>
        <v>32</v>
      </c>
      <c r="O2" s="187">
        <f>'SB1'!K32</f>
        <v>7</v>
      </c>
      <c r="P2" s="188">
        <f>'SB1'!L32</f>
        <v>8</v>
      </c>
      <c r="Q2" s="186">
        <f>'SB1'!J38</f>
        <v>14</v>
      </c>
      <c r="R2" s="187">
        <f>'SB1'!K38</f>
        <v>3</v>
      </c>
      <c r="S2" s="188">
        <f>'SB1'!L38</f>
        <v>8</v>
      </c>
      <c r="T2" s="186">
        <f>'SB1'!J44</f>
        <v>14</v>
      </c>
      <c r="U2" s="187">
        <f>'SB1'!K44</f>
        <v>0</v>
      </c>
      <c r="V2" s="188">
        <f>'SB1'!L44</f>
        <v>0</v>
      </c>
    </row>
    <row r="3" spans="1:22" x14ac:dyDescent="0.2">
      <c r="B3" s="18"/>
      <c r="C3" s="11"/>
      <c r="D3" s="184"/>
      <c r="E3" s="18"/>
      <c r="F3" s="11"/>
      <c r="G3" s="184"/>
      <c r="H3" s="18"/>
      <c r="I3" s="11"/>
      <c r="J3" s="184"/>
      <c r="K3" s="18"/>
      <c r="L3" s="11"/>
      <c r="M3" s="184"/>
      <c r="N3" s="18"/>
      <c r="O3" s="11"/>
      <c r="P3" s="184"/>
      <c r="Q3" s="18"/>
      <c r="R3" s="11"/>
      <c r="S3" s="184"/>
      <c r="T3" s="18"/>
      <c r="U3" s="11"/>
      <c r="V3" s="184"/>
    </row>
    <row r="4" spans="1:22" x14ac:dyDescent="0.2">
      <c r="A4" s="24" t="s">
        <v>31</v>
      </c>
      <c r="B4" s="182">
        <f>Clan!I10</f>
        <v>24</v>
      </c>
      <c r="C4" s="10">
        <f>Clan!J10</f>
        <v>7</v>
      </c>
      <c r="D4" s="183">
        <f>Clan!K10</f>
        <v>8</v>
      </c>
      <c r="E4" s="182">
        <f>Clan!I16</f>
        <v>20</v>
      </c>
      <c r="F4" s="10">
        <f>Clan!J16</f>
        <v>2</v>
      </c>
      <c r="G4" s="183">
        <f>Clan!K16</f>
        <v>0</v>
      </c>
      <c r="H4" s="182">
        <f>Clan!I24</f>
        <v>17</v>
      </c>
      <c r="I4" s="10">
        <f>Clan!J24</f>
        <v>8</v>
      </c>
      <c r="J4" s="183">
        <f>Clan!K24</f>
        <v>0</v>
      </c>
      <c r="K4" s="182">
        <f>Clan!I31</f>
        <v>21</v>
      </c>
      <c r="L4" s="10">
        <f>Clan!J31</f>
        <v>15</v>
      </c>
      <c r="M4" s="183">
        <f>Clan!K31</f>
        <v>8</v>
      </c>
      <c r="N4" s="182">
        <f>Clan!I38</f>
        <v>30</v>
      </c>
      <c r="O4" s="10">
        <f>Clan!J38</f>
        <v>2</v>
      </c>
      <c r="P4" s="183">
        <f>Clan!K38</f>
        <v>8</v>
      </c>
      <c r="Q4" s="182">
        <f>Clan!I44</f>
        <v>5</v>
      </c>
      <c r="R4" s="10">
        <f>Clan!J44</f>
        <v>7</v>
      </c>
      <c r="S4" s="183">
        <f>Clan!K44</f>
        <v>0</v>
      </c>
      <c r="T4" s="182">
        <f>Clan!I51</f>
        <v>19</v>
      </c>
      <c r="U4" s="10">
        <f>Clan!J51</f>
        <v>6</v>
      </c>
      <c r="V4" s="183">
        <f>Clan!K51</f>
        <v>0</v>
      </c>
    </row>
    <row r="5" spans="1:22" x14ac:dyDescent="0.2">
      <c r="B5" s="182"/>
      <c r="C5" s="10"/>
      <c r="D5" s="183"/>
      <c r="E5" s="182"/>
      <c r="F5" s="10"/>
      <c r="G5" s="183"/>
      <c r="H5" s="182"/>
      <c r="I5" s="10"/>
      <c r="J5" s="183"/>
      <c r="K5" s="182"/>
      <c r="L5" s="10"/>
      <c r="M5" s="183"/>
      <c r="N5" s="182"/>
      <c r="O5" s="10"/>
      <c r="P5" s="183"/>
      <c r="Q5" s="182"/>
      <c r="R5" s="10"/>
      <c r="S5" s="183"/>
      <c r="T5" s="18"/>
      <c r="U5" s="11"/>
      <c r="V5" s="184"/>
    </row>
    <row r="6" spans="1:22" x14ac:dyDescent="0.2">
      <c r="A6" s="24" t="s">
        <v>32</v>
      </c>
      <c r="B6" s="182">
        <f>Lech1!I10</f>
        <v>46</v>
      </c>
      <c r="C6" s="10">
        <f>Lech1!J10</f>
        <v>12</v>
      </c>
      <c r="D6" s="183">
        <f>Lech1!K10</f>
        <v>8</v>
      </c>
      <c r="E6" s="182">
        <f>Lech1!I16</f>
        <v>38</v>
      </c>
      <c r="F6" s="10">
        <f>Lech1!J16</f>
        <v>2</v>
      </c>
      <c r="G6" s="183">
        <f>Lech1!K16</f>
        <v>8</v>
      </c>
      <c r="H6" s="182">
        <f>Lech1!I22</f>
        <v>10</v>
      </c>
      <c r="I6" s="10">
        <f>Lech1!J22</f>
        <v>5</v>
      </c>
      <c r="J6" s="183">
        <f>Lech1!K22</f>
        <v>8</v>
      </c>
      <c r="K6" s="182">
        <f>Lech1!I29</f>
        <v>32</v>
      </c>
      <c r="L6" s="10">
        <f>Lech1!J29</f>
        <v>12</v>
      </c>
      <c r="M6" s="183">
        <f>Lech1!K29</f>
        <v>8</v>
      </c>
      <c r="N6" s="182">
        <f>Lech1!I35</f>
        <v>29</v>
      </c>
      <c r="O6" s="10">
        <f>Lech1!J35</f>
        <v>4</v>
      </c>
      <c r="P6" s="183">
        <f>Lech1!K35</f>
        <v>8</v>
      </c>
      <c r="Q6" s="182">
        <f>Lech1!I42</f>
        <v>13</v>
      </c>
      <c r="R6" s="10">
        <f>Lech1!J42</f>
        <v>12</v>
      </c>
      <c r="S6" s="183">
        <f>Lech1!K42</f>
        <v>0</v>
      </c>
      <c r="T6" s="182">
        <f>Lech1!I50</f>
        <v>25</v>
      </c>
      <c r="U6" s="10">
        <f>Lech1!J50</f>
        <v>9</v>
      </c>
      <c r="V6" s="183">
        <f>Lech1!K50</f>
        <v>0</v>
      </c>
    </row>
    <row r="7" spans="1:22" x14ac:dyDescent="0.2">
      <c r="B7" s="182"/>
      <c r="C7" s="10"/>
      <c r="D7" s="183"/>
      <c r="E7" s="182"/>
      <c r="F7" s="10"/>
      <c r="G7" s="183"/>
      <c r="H7" s="182"/>
      <c r="I7" s="10"/>
      <c r="J7" s="183"/>
      <c r="K7" s="182"/>
      <c r="L7" s="10"/>
      <c r="M7" s="183"/>
      <c r="N7" s="182"/>
      <c r="O7" s="10"/>
      <c r="P7" s="183"/>
      <c r="Q7" s="182"/>
      <c r="R7" s="10"/>
      <c r="S7" s="183"/>
      <c r="T7" s="18"/>
      <c r="U7" s="11"/>
      <c r="V7" s="184"/>
    </row>
    <row r="8" spans="1:22" x14ac:dyDescent="0.2">
      <c r="A8" s="24" t="s">
        <v>22</v>
      </c>
      <c r="B8" s="182">
        <f>'Rad1'!I10</f>
        <v>53</v>
      </c>
      <c r="C8" s="10">
        <f>'Rad1'!J10</f>
        <v>4</v>
      </c>
      <c r="D8" s="183">
        <f>'Rad1'!K10</f>
        <v>0</v>
      </c>
      <c r="E8" s="182">
        <f>'Rad1'!I16</f>
        <v>34</v>
      </c>
      <c r="F8" s="10">
        <f>'Rad1'!J16</f>
        <v>14</v>
      </c>
      <c r="G8" s="183">
        <f>'Rad1'!K16</f>
        <v>8</v>
      </c>
      <c r="H8" s="182">
        <f>'Rad1'!I24</f>
        <v>13</v>
      </c>
      <c r="I8" s="10">
        <f>'Rad1'!J24</f>
        <v>14</v>
      </c>
      <c r="J8" s="183">
        <f>'Rad1'!K24</f>
        <v>0</v>
      </c>
      <c r="K8" s="182">
        <f>'Rad1'!I31</f>
        <v>48</v>
      </c>
      <c r="L8" s="10">
        <f>'Rad1'!J31</f>
        <v>0</v>
      </c>
      <c r="M8" s="183">
        <f>'Rad1'!K31</f>
        <v>0</v>
      </c>
      <c r="N8" s="182">
        <f>'Rad1'!I37</f>
        <v>38</v>
      </c>
      <c r="O8" s="10">
        <f>'Rad1'!J37</f>
        <v>0</v>
      </c>
      <c r="P8" s="183">
        <f>'Rad1'!K37</f>
        <v>0</v>
      </c>
      <c r="Q8" s="182">
        <f>'Rad1'!I44</f>
        <v>12</v>
      </c>
      <c r="R8" s="10">
        <f>'Rad1'!J44</f>
        <v>1</v>
      </c>
      <c r="S8" s="183">
        <f>'Rad1'!K44</f>
        <v>0</v>
      </c>
      <c r="T8" s="182">
        <f>'Rad1'!I53</f>
        <v>51</v>
      </c>
      <c r="U8" s="10">
        <f>'Rad1'!J53</f>
        <v>6</v>
      </c>
      <c r="V8" s="183">
        <f>'Rad1'!K53</f>
        <v>0</v>
      </c>
    </row>
    <row r="9" spans="1:22" x14ac:dyDescent="0.2">
      <c r="B9" s="182"/>
      <c r="C9" s="10"/>
      <c r="D9" s="183"/>
      <c r="E9" s="182"/>
      <c r="F9" s="10"/>
      <c r="G9" s="183"/>
      <c r="H9" s="182"/>
      <c r="I9" s="10"/>
      <c r="J9" s="183"/>
      <c r="K9" s="182"/>
      <c r="L9" s="10"/>
      <c r="M9" s="183"/>
      <c r="N9" s="182"/>
      <c r="O9" s="10"/>
      <c r="P9" s="183"/>
      <c r="Q9" s="182"/>
      <c r="R9" s="10"/>
      <c r="S9" s="183"/>
      <c r="T9" s="18"/>
      <c r="U9" s="11"/>
      <c r="V9" s="184"/>
    </row>
    <row r="10" spans="1:22" x14ac:dyDescent="0.2">
      <c r="A10" s="24" t="s">
        <v>11</v>
      </c>
      <c r="B10" s="182">
        <f>Pew!I9</f>
        <v>19</v>
      </c>
      <c r="C10" s="10">
        <f>Pew!J9</f>
        <v>5</v>
      </c>
      <c r="D10" s="183">
        <f>Pew!K9</f>
        <v>8</v>
      </c>
      <c r="E10" s="182">
        <f>Pew!I13</f>
        <v>22</v>
      </c>
      <c r="F10" s="10">
        <f>Pew!J13</f>
        <v>13</v>
      </c>
      <c r="G10" s="183">
        <f>Pew!K13</f>
        <v>8</v>
      </c>
      <c r="H10" s="182">
        <f>Pew!I21</f>
        <v>4</v>
      </c>
      <c r="I10" s="10">
        <f>Pew!J21</f>
        <v>15</v>
      </c>
      <c r="J10" s="183">
        <f>Pew!K21</f>
        <v>0</v>
      </c>
      <c r="K10" s="182">
        <f>Pew!I28</f>
        <v>21</v>
      </c>
      <c r="L10" s="10">
        <f>Pew!J28</f>
        <v>2</v>
      </c>
      <c r="M10" s="183">
        <f>Pew!K28</f>
        <v>0</v>
      </c>
      <c r="N10" s="182">
        <f>Pew!I34</f>
        <v>21</v>
      </c>
      <c r="O10" s="10">
        <f>Pew!J34</f>
        <v>10</v>
      </c>
      <c r="P10" s="183">
        <f>Pew!K34</f>
        <v>0</v>
      </c>
      <c r="Q10" s="182">
        <f>Pew!I41</f>
        <v>9</v>
      </c>
      <c r="R10" s="10">
        <f>Pew!J41</f>
        <v>6</v>
      </c>
      <c r="S10" s="183">
        <f>Pew!K41</f>
        <v>8</v>
      </c>
      <c r="T10" s="190">
        <f>Pew!I51</f>
        <v>17</v>
      </c>
      <c r="U10" s="191">
        <f>Pew!J51</f>
        <v>11</v>
      </c>
      <c r="V10" s="192">
        <f>Pew!K51</f>
        <v>0</v>
      </c>
    </row>
    <row r="11" spans="1:22" x14ac:dyDescent="0.2">
      <c r="B11" s="182"/>
      <c r="C11" s="10"/>
      <c r="D11" s="183"/>
      <c r="E11" s="182"/>
      <c r="F11" s="10"/>
      <c r="G11" s="183"/>
      <c r="H11" s="182"/>
      <c r="I11" s="10"/>
      <c r="J11" s="183"/>
      <c r="K11" s="182"/>
      <c r="L11" s="10"/>
      <c r="M11" s="183"/>
      <c r="N11" s="182"/>
      <c r="O11" s="10"/>
      <c r="P11" s="183"/>
      <c r="Q11" s="18"/>
      <c r="R11" s="11"/>
      <c r="S11" s="184"/>
      <c r="T11" s="18"/>
      <c r="U11" s="11"/>
      <c r="V11" s="184"/>
    </row>
    <row r="12" spans="1:22" ht="13.5" customHeight="1" x14ac:dyDescent="0.2">
      <c r="A12" t="s">
        <v>12</v>
      </c>
      <c r="B12" s="18">
        <f>SUM(B2:B10)</f>
        <v>163</v>
      </c>
      <c r="C12" s="11">
        <f t="shared" ref="C12:V12" si="0">SUM(C2:C10)</f>
        <v>38</v>
      </c>
      <c r="D12" s="184">
        <f t="shared" si="0"/>
        <v>24</v>
      </c>
      <c r="E12" s="18">
        <f t="shared" si="0"/>
        <v>142</v>
      </c>
      <c r="F12" s="11">
        <f t="shared" si="0"/>
        <v>34</v>
      </c>
      <c r="G12" s="184">
        <f t="shared" si="0"/>
        <v>24</v>
      </c>
      <c r="H12" s="18">
        <f t="shared" si="0"/>
        <v>52</v>
      </c>
      <c r="I12" s="11">
        <f t="shared" si="0"/>
        <v>55</v>
      </c>
      <c r="J12" s="184">
        <f t="shared" si="0"/>
        <v>16</v>
      </c>
      <c r="K12" s="18">
        <f t="shared" si="0"/>
        <v>152</v>
      </c>
      <c r="L12" s="11">
        <f t="shared" si="0"/>
        <v>36</v>
      </c>
      <c r="M12" s="184">
        <f t="shared" si="0"/>
        <v>16</v>
      </c>
      <c r="N12" s="18">
        <f t="shared" si="0"/>
        <v>150</v>
      </c>
      <c r="O12" s="11">
        <f t="shared" si="0"/>
        <v>23</v>
      </c>
      <c r="P12" s="184">
        <f t="shared" si="0"/>
        <v>24</v>
      </c>
      <c r="Q12" s="18">
        <f t="shared" si="0"/>
        <v>53</v>
      </c>
      <c r="R12" s="11">
        <f t="shared" si="0"/>
        <v>29</v>
      </c>
      <c r="S12" s="184">
        <f t="shared" si="0"/>
        <v>16</v>
      </c>
      <c r="T12" s="18">
        <f t="shared" si="0"/>
        <v>126</v>
      </c>
      <c r="U12" s="11">
        <f t="shared" si="0"/>
        <v>32</v>
      </c>
      <c r="V12" s="184">
        <f t="shared" si="0"/>
        <v>0</v>
      </c>
    </row>
    <row r="13" spans="1:22" ht="13.5" thickBot="1" x14ac:dyDescent="0.25">
      <c r="B13" s="169"/>
      <c r="C13" s="42"/>
      <c r="D13" s="185"/>
      <c r="E13" s="169"/>
      <c r="F13" s="42"/>
      <c r="G13" s="185"/>
      <c r="H13" s="169"/>
      <c r="I13" s="42"/>
      <c r="J13" s="185"/>
      <c r="K13" s="169"/>
      <c r="L13" s="42"/>
      <c r="M13" s="185"/>
      <c r="N13" s="169"/>
      <c r="O13" s="42"/>
      <c r="P13" s="185"/>
      <c r="Q13" s="169"/>
      <c r="R13" s="42"/>
      <c r="S13" s="185"/>
      <c r="T13" s="169"/>
      <c r="U13" s="42"/>
      <c r="V13" s="185"/>
    </row>
    <row r="14" spans="1:22" ht="13.5" thickBot="1" x14ac:dyDescent="0.25">
      <c r="A14" s="9" t="s">
        <v>12</v>
      </c>
      <c r="B14" s="12">
        <f>B12+TRUNC(C12/16)</f>
        <v>165</v>
      </c>
      <c r="C14" s="13">
        <f>C12-(TRUNC(C12/16)*16)+TRUNC(D12/16)</f>
        <v>7</v>
      </c>
      <c r="D14" s="14">
        <f>D12-(TRUNC(D12/16)*16)</f>
        <v>8</v>
      </c>
      <c r="E14" s="12">
        <f>E12+TRUNC(F12/16)</f>
        <v>144</v>
      </c>
      <c r="F14" s="13">
        <f>F12-(TRUNC(F12/16)*16)+TRUNC(G12/16)</f>
        <v>3</v>
      </c>
      <c r="G14" s="14">
        <f>G12-(TRUNC(G12/16)*16)</f>
        <v>8</v>
      </c>
      <c r="H14" s="12">
        <f>H12+TRUNC(I12/16)</f>
        <v>55</v>
      </c>
      <c r="I14" s="13">
        <f>I12-(TRUNC(I12/16)*16)+TRUNC(J12/16)</f>
        <v>8</v>
      </c>
      <c r="J14" s="14">
        <f>J12-(TRUNC(J12/16)*16)</f>
        <v>0</v>
      </c>
      <c r="K14" s="12">
        <f>K12+TRUNC(L12/16)</f>
        <v>154</v>
      </c>
      <c r="L14" s="13">
        <f>L12-(TRUNC(L12/16)*16)+TRUNC(M12/16)</f>
        <v>5</v>
      </c>
      <c r="M14" s="14">
        <f>M12-(TRUNC(M12/16)*16)</f>
        <v>0</v>
      </c>
      <c r="N14" s="12">
        <f>N12+TRUNC(O12/16)</f>
        <v>151</v>
      </c>
      <c r="O14" s="13">
        <f>O12-(TRUNC(O12/16)*16)+TRUNC(P12/16)</f>
        <v>8</v>
      </c>
      <c r="P14" s="14">
        <f>P12-(TRUNC(P12/16)*16)</f>
        <v>8</v>
      </c>
      <c r="Q14" s="12">
        <f>Q12+TRUNC(R12/16)</f>
        <v>54</v>
      </c>
      <c r="R14" s="13">
        <f>R12-(TRUNC(R12/16)*16)+TRUNC(S12/16)</f>
        <v>14</v>
      </c>
      <c r="S14" s="14">
        <f>S12-(TRUNC(S12/16)*16)</f>
        <v>0</v>
      </c>
      <c r="T14" s="12">
        <f>T12+TRUNC(U12/16)</f>
        <v>128</v>
      </c>
      <c r="U14" s="13">
        <f>U12-(TRUNC(U12/16)*16)+TRUNC(V12/16)</f>
        <v>0</v>
      </c>
      <c r="V14" s="14">
        <f>V12-(TRUNC(V12/16)*16)</f>
        <v>0</v>
      </c>
    </row>
  </sheetData>
  <mergeCells count="1">
    <mergeCell ref="T1:V1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topLeftCell="A13" workbookViewId="0">
      <selection activeCell="C61" sqref="C61:L61"/>
    </sheetView>
  </sheetViews>
  <sheetFormatPr defaultRowHeight="12.75" x14ac:dyDescent="0.2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 x14ac:dyDescent="0.2">
      <c r="A1" t="s">
        <v>0</v>
      </c>
      <c r="B1" t="s">
        <v>4</v>
      </c>
      <c r="C1" s="1" t="s">
        <v>7</v>
      </c>
      <c r="D1" s="1" t="s">
        <v>8</v>
      </c>
      <c r="E1" s="1" t="s">
        <v>9</v>
      </c>
      <c r="G1" s="1" t="s">
        <v>14</v>
      </c>
      <c r="H1" s="1" t="s">
        <v>15</v>
      </c>
      <c r="I1" s="1" t="s">
        <v>29</v>
      </c>
      <c r="J1" s="1" t="s">
        <v>7</v>
      </c>
      <c r="K1" s="1" t="s">
        <v>8</v>
      </c>
      <c r="L1" s="1" t="s">
        <v>9</v>
      </c>
    </row>
    <row r="2" spans="1:12" x14ac:dyDescent="0.2">
      <c r="A2" s="20" t="str">
        <f>'SB1'!A3</f>
        <v>P.GILBERT</v>
      </c>
      <c r="B2" s="20" t="str">
        <f>'SB1'!B3</f>
        <v>Isis A</v>
      </c>
      <c r="C2" s="1">
        <f>'SB1'!D3+Clan!D3+Lech1!D3+'Rad1'!D3+Pew!D3</f>
        <v>14</v>
      </c>
      <c r="D2" s="1">
        <f>'SB1'!E3+Clan!E3+Lech1!E3+'Rad1'!E3+Pew!E3</f>
        <v>51</v>
      </c>
      <c r="E2" s="1">
        <f>'SB1'!F3+Clan!F3+Lech1!F3+'Rad1'!F3+Pew!F3</f>
        <v>16</v>
      </c>
      <c r="G2">
        <f>TRUNC(E2/16)</f>
        <v>1</v>
      </c>
      <c r="H2">
        <f>TRUNC((D2+G2)/16)</f>
        <v>3</v>
      </c>
      <c r="I2" s="1" t="s">
        <v>29</v>
      </c>
      <c r="J2" s="221">
        <f>(C2+H2)</f>
        <v>17</v>
      </c>
      <c r="K2" s="221">
        <f>(D2+G2)-(TRUNC((D2+G2)/16)*16)</f>
        <v>4</v>
      </c>
      <c r="L2" s="221">
        <f>E2-(TRUNC(E2/16)*16)</f>
        <v>0</v>
      </c>
    </row>
    <row r="3" spans="1:12" x14ac:dyDescent="0.2">
      <c r="A3" s="20" t="str">
        <f>'SB1'!A4</f>
        <v>M.ROZIER</v>
      </c>
      <c r="B3" s="20" t="str">
        <f>'SB1'!B4</f>
        <v>Isis A</v>
      </c>
      <c r="C3" s="86">
        <f>'SB1'!D4+Clan!D4+Lech1!D4+'Rad1'!D4+Pew!D4</f>
        <v>9</v>
      </c>
      <c r="D3" s="86">
        <f>'SB1'!E4+Clan!E4+Lech1!E4+'Rad1'!E4+Pew!E4</f>
        <v>11</v>
      </c>
      <c r="E3" s="86">
        <f>'SB1'!F4+Clan!F4+Lech1!F4+'Rad1'!F4+Pew!F4</f>
        <v>8</v>
      </c>
      <c r="F3" s="86"/>
      <c r="G3">
        <f t="shared" ref="G3:G18" si="0">TRUNC(E3/16)</f>
        <v>0</v>
      </c>
      <c r="H3">
        <f t="shared" ref="H3:H18" si="1">TRUNC((D3+G3)/16)</f>
        <v>0</v>
      </c>
      <c r="I3" s="86" t="s">
        <v>29</v>
      </c>
      <c r="J3" s="221">
        <f t="shared" ref="J3:J18" si="2">(C3+H3)</f>
        <v>9</v>
      </c>
      <c r="K3" s="221">
        <f t="shared" ref="K3:K18" si="3">(D3+G3)-(TRUNC((D3+G3)/16)*16)</f>
        <v>11</v>
      </c>
      <c r="L3" s="221">
        <f t="shared" ref="L3:L18" si="4">E3-(TRUNC(E3/16)*16)</f>
        <v>8</v>
      </c>
    </row>
    <row r="4" spans="1:12" x14ac:dyDescent="0.2">
      <c r="A4" s="20" t="str">
        <f>'SB1'!A5</f>
        <v>N.RUSSELL</v>
      </c>
      <c r="B4" s="20" t="str">
        <f>'SB1'!B5</f>
        <v>Isis A</v>
      </c>
      <c r="C4" s="86">
        <f>'SB1'!D5+Clan!D5+Lech1!D5+'Rad1'!D5+Pew!D5</f>
        <v>27</v>
      </c>
      <c r="D4" s="86">
        <f>'SB1'!E5+Clan!E5+Lech1!E5+'Rad1'!E5+Pew!E5</f>
        <v>48</v>
      </c>
      <c r="E4" s="86">
        <f>'SB1'!F5+Clan!F5+Lech1!F5+'Rad1'!F5+Pew!F5</f>
        <v>8</v>
      </c>
      <c r="F4" s="86"/>
      <c r="G4">
        <f t="shared" si="0"/>
        <v>0</v>
      </c>
      <c r="H4">
        <f t="shared" si="1"/>
        <v>3</v>
      </c>
      <c r="I4" s="86" t="s">
        <v>29</v>
      </c>
      <c r="J4" s="221">
        <f t="shared" si="2"/>
        <v>30</v>
      </c>
      <c r="K4" s="221">
        <f t="shared" si="3"/>
        <v>0</v>
      </c>
      <c r="L4" s="221">
        <f t="shared" si="4"/>
        <v>8</v>
      </c>
    </row>
    <row r="5" spans="1:12" x14ac:dyDescent="0.2">
      <c r="A5" s="20" t="str">
        <f>'SB1'!A6</f>
        <v>P.RICE</v>
      </c>
      <c r="B5" s="20" t="str">
        <f>'SB1'!B6</f>
        <v>Isis A</v>
      </c>
      <c r="C5" s="86">
        <f>'SB1'!D6+Clan!D6+Lech1!D8+'Rad1'!D8+Pew!D6</f>
        <v>24</v>
      </c>
      <c r="D5" s="86">
        <f>'SB1'!E6+Clan!E6+Lech1!E8+'Rad1'!E8+Pew!E6</f>
        <v>12</v>
      </c>
      <c r="E5" s="86">
        <f>'SB1'!F6+Clan!F6+Lech1!F8+'Rad1'!F8+Pew!F6</f>
        <v>8</v>
      </c>
      <c r="F5" s="86"/>
      <c r="G5">
        <f t="shared" si="0"/>
        <v>0</v>
      </c>
      <c r="H5">
        <f t="shared" si="1"/>
        <v>0</v>
      </c>
      <c r="I5" s="86" t="s">
        <v>29</v>
      </c>
      <c r="J5" s="221">
        <f t="shared" si="2"/>
        <v>24</v>
      </c>
      <c r="K5" s="221">
        <f t="shared" si="3"/>
        <v>12</v>
      </c>
      <c r="L5" s="221">
        <f t="shared" si="4"/>
        <v>8</v>
      </c>
    </row>
    <row r="6" spans="1:12" x14ac:dyDescent="0.2">
      <c r="A6" s="20" t="str">
        <f>'SB1'!A7</f>
        <v>G.DAVIS</v>
      </c>
      <c r="B6" s="20" t="str">
        <f>'SB1'!B7</f>
        <v>Isis A</v>
      </c>
      <c r="C6" s="86">
        <f>'SB1'!D7+Clan!D7+Lech1!D9+'Rad1'!D9+Pew!D8</f>
        <v>26</v>
      </c>
      <c r="D6" s="86">
        <f>'SB1'!E7+Clan!E7+Lech1!E9+'Rad1'!E9+Pew!E8</f>
        <v>38</v>
      </c>
      <c r="E6" s="86">
        <f>'SB1'!F7+Clan!F7+Lech1!F9+'Rad1'!F9+Pew!F8</f>
        <v>0</v>
      </c>
      <c r="F6" s="86"/>
      <c r="G6">
        <f t="shared" si="0"/>
        <v>0</v>
      </c>
      <c r="H6">
        <f t="shared" si="1"/>
        <v>2</v>
      </c>
      <c r="I6" s="86" t="s">
        <v>29</v>
      </c>
      <c r="J6" s="221">
        <f t="shared" si="2"/>
        <v>28</v>
      </c>
      <c r="K6" s="221">
        <f t="shared" si="3"/>
        <v>6</v>
      </c>
      <c r="L6" s="221">
        <f t="shared" si="4"/>
        <v>0</v>
      </c>
    </row>
    <row r="7" spans="1:12" x14ac:dyDescent="0.2">
      <c r="A7" s="20" t="str">
        <f>'SB1'!A8</f>
        <v>K.TAYLOR</v>
      </c>
      <c r="B7" s="20" t="str">
        <f>'SB1'!B8</f>
        <v>Isis A</v>
      </c>
      <c r="C7" s="86">
        <f>'SB1'!D8+Clan!D10+Lech1!D10+'Rad1'!D10+Pew!D9</f>
        <v>17</v>
      </c>
      <c r="D7" s="86">
        <f>'SB1'!E8+Clan!E10+Lech1!E10+'Rad1'!E10+Pew!E9</f>
        <v>27</v>
      </c>
      <c r="E7" s="86">
        <f>'SB1'!F8+Clan!F10+Lech1!F10+'Rad1'!F10+Pew!F9</f>
        <v>8</v>
      </c>
      <c r="F7" s="86"/>
      <c r="G7">
        <f t="shared" si="0"/>
        <v>0</v>
      </c>
      <c r="H7">
        <f t="shared" si="1"/>
        <v>1</v>
      </c>
      <c r="I7" s="86" t="s">
        <v>29</v>
      </c>
      <c r="J7" s="221">
        <f t="shared" si="2"/>
        <v>18</v>
      </c>
      <c r="K7" s="221">
        <f t="shared" si="3"/>
        <v>11</v>
      </c>
      <c r="L7" s="221">
        <f t="shared" si="4"/>
        <v>8</v>
      </c>
    </row>
    <row r="8" spans="1:12" x14ac:dyDescent="0.2">
      <c r="A8" s="20" t="str">
        <f>'SB1'!A9</f>
        <v>P.McKAY</v>
      </c>
      <c r="B8" s="20" t="str">
        <f>'SB1'!B9</f>
        <v>Isis B</v>
      </c>
      <c r="C8" s="86">
        <f>'SB1'!D9+Clan!D11+Lech1!D11+'Rad1'!D11+Pew!D10</f>
        <v>20</v>
      </c>
      <c r="D8" s="86">
        <f>'SB1'!E9+Clan!E11+Lech1!E11+'Rad1'!E11+Pew!E10</f>
        <v>39</v>
      </c>
      <c r="E8" s="86">
        <f>'SB1'!F9+Clan!F11+Lech1!F11+'Rad1'!F11+Pew!F10</f>
        <v>8</v>
      </c>
      <c r="F8" s="86"/>
      <c r="G8">
        <f t="shared" si="0"/>
        <v>0</v>
      </c>
      <c r="H8">
        <f t="shared" si="1"/>
        <v>2</v>
      </c>
      <c r="I8" s="86" t="s">
        <v>29</v>
      </c>
      <c r="J8" s="221">
        <f t="shared" si="2"/>
        <v>22</v>
      </c>
      <c r="K8" s="221">
        <f t="shared" si="3"/>
        <v>7</v>
      </c>
      <c r="L8" s="221">
        <f t="shared" si="4"/>
        <v>8</v>
      </c>
    </row>
    <row r="9" spans="1:12" x14ac:dyDescent="0.2">
      <c r="A9" s="20" t="str">
        <f>'SB1'!A10</f>
        <v>J.BONE</v>
      </c>
      <c r="B9" s="20" t="str">
        <f>'SB1'!B10</f>
        <v>Isis B</v>
      </c>
      <c r="C9" s="86">
        <f>'SB1'!D10+Clan!D12+Lech1!D12+'Rad1'!D12+Pew!D11</f>
        <v>22</v>
      </c>
      <c r="D9" s="86">
        <f>'SB1'!E10+Clan!E12+Lech1!E12+'Rad1'!E12+Pew!E11</f>
        <v>30</v>
      </c>
      <c r="E9" s="86">
        <f>'SB1'!F10+Clan!F12+Lech1!F12+'Rad1'!F12+Pew!F11</f>
        <v>0</v>
      </c>
      <c r="F9" s="86"/>
      <c r="G9">
        <f t="shared" si="0"/>
        <v>0</v>
      </c>
      <c r="H9">
        <f t="shared" si="1"/>
        <v>1</v>
      </c>
      <c r="I9" s="86" t="s">
        <v>29</v>
      </c>
      <c r="J9" s="221">
        <f t="shared" si="2"/>
        <v>23</v>
      </c>
      <c r="K9" s="221">
        <f t="shared" si="3"/>
        <v>14</v>
      </c>
      <c r="L9" s="221">
        <f t="shared" si="4"/>
        <v>0</v>
      </c>
    </row>
    <row r="10" spans="1:12" x14ac:dyDescent="0.2">
      <c r="A10" s="20" t="str">
        <f>'SB1'!A11</f>
        <v>B.MURTOUGH</v>
      </c>
      <c r="B10" s="20" t="str">
        <f>'SB1'!B11</f>
        <v>Isis B</v>
      </c>
      <c r="C10" s="86">
        <f>'SB1'!D11+Clan!D13+Lech1!D13+'Rad1'!D13+Pew!D12</f>
        <v>24</v>
      </c>
      <c r="D10" s="86">
        <f>'SB1'!E11+Clan!E13+Lech1!E13+'Rad1'!E13+Pew!E12</f>
        <v>60</v>
      </c>
      <c r="E10" s="86">
        <f>'SB1'!F11+Clan!F13+Lech1!F13+'Rad1'!F13+Pew!F12</f>
        <v>24</v>
      </c>
      <c r="F10" s="86"/>
      <c r="G10">
        <f t="shared" si="0"/>
        <v>1</v>
      </c>
      <c r="H10">
        <f t="shared" si="1"/>
        <v>3</v>
      </c>
      <c r="I10" s="86" t="s">
        <v>29</v>
      </c>
      <c r="J10" s="221">
        <f t="shared" si="2"/>
        <v>27</v>
      </c>
      <c r="K10" s="221">
        <f t="shared" si="3"/>
        <v>13</v>
      </c>
      <c r="L10" s="221">
        <f t="shared" si="4"/>
        <v>8</v>
      </c>
    </row>
    <row r="11" spans="1:12" x14ac:dyDescent="0.2">
      <c r="A11" s="20" t="str">
        <f>'SB1'!A12</f>
        <v>J.RICHARDS</v>
      </c>
      <c r="B11" s="20" t="str">
        <f>'SB1'!B12</f>
        <v>Isis B</v>
      </c>
      <c r="C11" s="86">
        <f>'SB1'!D12+Clan!D14+Lech1!D14+'Rad1'!D14+Pew!D13</f>
        <v>12</v>
      </c>
      <c r="D11" s="86">
        <f>'SB1'!E12+Clan!E14+Lech1!E14+'Rad1'!E14+Pew!E13</f>
        <v>27</v>
      </c>
      <c r="E11" s="86">
        <f>'SB1'!F12+Clan!F14+Lech1!F14+'Rad1'!F14+Pew!F13</f>
        <v>8</v>
      </c>
      <c r="F11" s="86"/>
      <c r="G11">
        <f t="shared" si="0"/>
        <v>0</v>
      </c>
      <c r="H11">
        <f t="shared" si="1"/>
        <v>1</v>
      </c>
      <c r="I11" s="86" t="s">
        <v>29</v>
      </c>
      <c r="J11" s="221">
        <f t="shared" si="2"/>
        <v>13</v>
      </c>
      <c r="K11" s="221">
        <f t="shared" si="3"/>
        <v>11</v>
      </c>
      <c r="L11" s="221">
        <f t="shared" si="4"/>
        <v>8</v>
      </c>
    </row>
    <row r="12" spans="1:12" x14ac:dyDescent="0.2">
      <c r="A12" s="20" t="str">
        <f>'SB1'!A13</f>
        <v>E.BYRNE</v>
      </c>
      <c r="B12" s="20" t="str">
        <f>'SB1'!B13</f>
        <v>Isis B</v>
      </c>
      <c r="C12" s="86">
        <f>'SB1'!D13+Clan!D15+Lech1!D15+'Rad1'!D15+Pew!D14</f>
        <v>34</v>
      </c>
      <c r="D12" s="86">
        <f>'SB1'!E13+Clan!E15+Lech1!E15+'Rad1'!E15+Pew!E14</f>
        <v>37</v>
      </c>
      <c r="E12" s="86">
        <f>'SB1'!F13+Clan!F15+Lech1!F15+'Rad1'!F15+Pew!F14</f>
        <v>8</v>
      </c>
      <c r="F12" s="86"/>
      <c r="G12">
        <f t="shared" si="0"/>
        <v>0</v>
      </c>
      <c r="H12">
        <f t="shared" si="1"/>
        <v>2</v>
      </c>
      <c r="I12" s="86" t="s">
        <v>29</v>
      </c>
      <c r="J12" s="221">
        <f t="shared" si="2"/>
        <v>36</v>
      </c>
      <c r="K12" s="221">
        <f t="shared" si="3"/>
        <v>5</v>
      </c>
      <c r="L12" s="221">
        <f t="shared" si="4"/>
        <v>8</v>
      </c>
    </row>
    <row r="13" spans="1:12" x14ac:dyDescent="0.2">
      <c r="A13" s="20" t="str">
        <f>'SB1'!A14</f>
        <v>L.BALDWIN</v>
      </c>
      <c r="B13" s="20" t="str">
        <f>'SB1'!B14</f>
        <v>Isis B</v>
      </c>
      <c r="C13" s="86">
        <f>'SB1'!D14+Clan!D16+Lech1!D16+'Rad1'!D16+Pew!D15</f>
        <v>18</v>
      </c>
      <c r="D13" s="86">
        <f>'SB1'!E14+Clan!E16+Lech1!E16+'Rad1'!E16+Pew!E15</f>
        <v>31</v>
      </c>
      <c r="E13" s="86">
        <f>'SB1'!F14+Clan!F16+Lech1!F16+'Rad1'!F16+Pew!F15</f>
        <v>8</v>
      </c>
      <c r="F13" s="86"/>
      <c r="G13">
        <f t="shared" si="0"/>
        <v>0</v>
      </c>
      <c r="H13">
        <f t="shared" si="1"/>
        <v>1</v>
      </c>
      <c r="I13" s="86" t="s">
        <v>29</v>
      </c>
      <c r="J13" s="221">
        <f t="shared" si="2"/>
        <v>19</v>
      </c>
      <c r="K13" s="221">
        <f t="shared" si="3"/>
        <v>15</v>
      </c>
      <c r="L13" s="221">
        <f t="shared" si="4"/>
        <v>8</v>
      </c>
    </row>
    <row r="14" spans="1:12" x14ac:dyDescent="0.2">
      <c r="A14" s="20" t="str">
        <f>'SB1'!A15</f>
        <v>B.FLETCHER</v>
      </c>
      <c r="B14" s="20" t="str">
        <f>'SB1'!B15</f>
        <v>Isis C</v>
      </c>
      <c r="C14" s="86">
        <f>'SB1'!D15+Clan!D17+Lech1!D17+'Rad1'!D17+Pew!D16</f>
        <v>5</v>
      </c>
      <c r="D14" s="86">
        <f>'SB1'!E15+Clan!E17+Lech1!E17+'Rad1'!E17+Pew!E16</f>
        <v>5</v>
      </c>
      <c r="E14" s="86">
        <f>'SB1'!F15+Clan!F17+Lech1!F17+'Rad1'!F17+Pew!F16</f>
        <v>8</v>
      </c>
      <c r="F14" s="86"/>
      <c r="G14">
        <f t="shared" si="0"/>
        <v>0</v>
      </c>
      <c r="H14">
        <f t="shared" si="1"/>
        <v>0</v>
      </c>
      <c r="I14" s="86" t="s">
        <v>29</v>
      </c>
      <c r="J14" s="221">
        <f t="shared" si="2"/>
        <v>5</v>
      </c>
      <c r="K14" s="221">
        <f t="shared" si="3"/>
        <v>5</v>
      </c>
      <c r="L14" s="221">
        <f t="shared" si="4"/>
        <v>8</v>
      </c>
    </row>
    <row r="15" spans="1:12" x14ac:dyDescent="0.2">
      <c r="A15" s="20">
        <f>'SB1'!A16</f>
        <v>0</v>
      </c>
      <c r="B15" s="20" t="str">
        <f>'SB1'!B16</f>
        <v>Isis C</v>
      </c>
      <c r="C15" s="86"/>
      <c r="D15" s="86"/>
      <c r="E15" s="86"/>
      <c r="F15" s="86"/>
      <c r="I15" s="86"/>
      <c r="J15" s="221"/>
      <c r="K15" s="221"/>
      <c r="L15" s="221"/>
    </row>
    <row r="16" spans="1:12" x14ac:dyDescent="0.2">
      <c r="A16" s="20" t="str">
        <f>'SB1'!A17</f>
        <v>C.REYNOLDS</v>
      </c>
      <c r="B16" s="20" t="str">
        <f>'SB1'!B17</f>
        <v>Isis C</v>
      </c>
      <c r="C16" s="86">
        <f>'SB1'!D17+Clan!D19+Lech1!D19+'Rad1'!D20+Pew!D18</f>
        <v>5</v>
      </c>
      <c r="D16" s="86">
        <f>'SB1'!E17+Clan!E19+Lech1!E19+'Rad1'!E20+Pew!E18</f>
        <v>7</v>
      </c>
      <c r="E16" s="86">
        <f>'SB1'!F17+Clan!F19+Lech1!F19+'Rad1'!F20+Pew!F18</f>
        <v>0</v>
      </c>
      <c r="F16" s="86"/>
      <c r="G16">
        <f t="shared" si="0"/>
        <v>0</v>
      </c>
      <c r="H16">
        <f t="shared" si="1"/>
        <v>0</v>
      </c>
      <c r="I16" s="86" t="s">
        <v>29</v>
      </c>
      <c r="J16" s="221">
        <f t="shared" si="2"/>
        <v>5</v>
      </c>
      <c r="K16" s="221">
        <f t="shared" si="3"/>
        <v>7</v>
      </c>
      <c r="L16" s="221">
        <f t="shared" si="4"/>
        <v>0</v>
      </c>
    </row>
    <row r="17" spans="1:12" x14ac:dyDescent="0.2">
      <c r="A17" s="20" t="str">
        <f>'SB1'!A18</f>
        <v>S.BULL</v>
      </c>
      <c r="B17" s="20" t="str">
        <f>'SB1'!B18</f>
        <v>Isis C</v>
      </c>
      <c r="C17" s="86">
        <f>'SB1'!D18+Clan!D20+Lech1!D20+'Rad1'!D21+Pew!D19</f>
        <v>6</v>
      </c>
      <c r="D17" s="86">
        <f>'SB1'!E18+Clan!E20+Lech1!E20+'Rad1'!E21+Pew!E19</f>
        <v>32</v>
      </c>
      <c r="E17" s="86">
        <f>'SB1'!F18+Clan!F20+Lech1!F20+'Rad1'!F21+Pew!F19</f>
        <v>0</v>
      </c>
      <c r="F17" s="86"/>
      <c r="G17">
        <f t="shared" si="0"/>
        <v>0</v>
      </c>
      <c r="H17">
        <f t="shared" si="1"/>
        <v>2</v>
      </c>
      <c r="I17" s="86" t="s">
        <v>29</v>
      </c>
      <c r="J17" s="221">
        <f t="shared" si="2"/>
        <v>8</v>
      </c>
      <c r="K17" s="221">
        <f t="shared" si="3"/>
        <v>0</v>
      </c>
      <c r="L17" s="221">
        <f t="shared" si="4"/>
        <v>0</v>
      </c>
    </row>
    <row r="18" spans="1:12" x14ac:dyDescent="0.2">
      <c r="A18" s="20" t="str">
        <f>'SB1'!A19</f>
        <v>B.TAPHOUSE</v>
      </c>
      <c r="B18" s="20" t="str">
        <f>'SB1'!B19</f>
        <v>Isis C</v>
      </c>
      <c r="C18" s="86">
        <f>'SB1'!D19+Clan!D23+Lech1!D21+'Rad1'!D23+Pew!D20</f>
        <v>8</v>
      </c>
      <c r="D18" s="86">
        <f>'SB1'!E19+Clan!E23+Lech1!E21+'Rad1'!E23+Pew!E20</f>
        <v>31</v>
      </c>
      <c r="E18" s="86">
        <f>'SB1'!F19+Clan!F23+Lech1!F21+'Rad1'!F23+Pew!F20</f>
        <v>0</v>
      </c>
      <c r="F18" s="86"/>
      <c r="G18">
        <f t="shared" si="0"/>
        <v>0</v>
      </c>
      <c r="H18">
        <f t="shared" si="1"/>
        <v>1</v>
      </c>
      <c r="I18" s="86" t="s">
        <v>29</v>
      </c>
      <c r="J18" s="221">
        <f t="shared" si="2"/>
        <v>9</v>
      </c>
      <c r="K18" s="221">
        <f t="shared" si="3"/>
        <v>15</v>
      </c>
      <c r="L18" s="221">
        <f t="shared" si="4"/>
        <v>0</v>
      </c>
    </row>
    <row r="19" spans="1:12" x14ac:dyDescent="0.2">
      <c r="A19" s="20">
        <f>'SB1'!A20</f>
        <v>0</v>
      </c>
      <c r="B19" s="20" t="str">
        <f>'SB1'!B20</f>
        <v>Isis C</v>
      </c>
      <c r="C19" s="86"/>
      <c r="D19" s="86"/>
      <c r="E19" s="86"/>
      <c r="F19" s="86"/>
      <c r="I19" s="86"/>
      <c r="J19" s="221"/>
      <c r="K19" s="221"/>
      <c r="L19" s="221"/>
    </row>
    <row r="20" spans="1:12" x14ac:dyDescent="0.2">
      <c r="A20" s="20" t="str">
        <f>'SB1'!A21</f>
        <v>B.BALLARD</v>
      </c>
      <c r="B20" s="20" t="str">
        <f>'SB1'!B21</f>
        <v>Radcot</v>
      </c>
      <c r="C20" s="86">
        <f>'SB1'!D21+Clan!D25+Lech1!D23+'Rad1'!D25+Pew!D22</f>
        <v>12</v>
      </c>
      <c r="D20" s="86">
        <f>'SB1'!E21+Clan!E25+Lech1!E23+'Rad1'!E25+Pew!E22</f>
        <v>12</v>
      </c>
      <c r="E20" s="86">
        <f>'SB1'!F21+Clan!F25+Lech1!F23+'Rad1'!F25+Pew!F22</f>
        <v>8</v>
      </c>
      <c r="F20" s="86"/>
      <c r="G20">
        <f t="shared" ref="G20:G43" si="5">TRUNC(E20/16)</f>
        <v>0</v>
      </c>
      <c r="H20">
        <f t="shared" ref="H20:H43" si="6">TRUNC((D20+G20)/16)</f>
        <v>0</v>
      </c>
      <c r="I20" s="86" t="s">
        <v>29</v>
      </c>
      <c r="J20" s="221">
        <f t="shared" ref="J20:J43" si="7">(C20+H20)</f>
        <v>12</v>
      </c>
      <c r="K20" s="221">
        <f t="shared" ref="K20:K43" si="8">(D20+G20)-(TRUNC((D20+G20)/16)*16)</f>
        <v>12</v>
      </c>
      <c r="L20" s="221">
        <f t="shared" ref="L20:L43" si="9">E20-(TRUNC(E20/16)*16)</f>
        <v>8</v>
      </c>
    </row>
    <row r="21" spans="1:12" x14ac:dyDescent="0.2">
      <c r="A21" s="20" t="str">
        <f>'SB1'!A22</f>
        <v>F.HUMPHREYS</v>
      </c>
      <c r="B21" s="20" t="str">
        <f>'SB1'!B22</f>
        <v>Radcot</v>
      </c>
      <c r="C21" s="86">
        <f>'SB1'!D22+Clan!D26+Lech1!D25+'Rad1'!D27+Pew!D23</f>
        <v>16</v>
      </c>
      <c r="D21" s="86">
        <f>'SB1'!E22+Clan!E26+Lech1!E25+'Rad1'!E27+Pew!E23</f>
        <v>33</v>
      </c>
      <c r="E21" s="86">
        <f>'SB1'!F22+Clan!F26+Lech1!F25+'Rad1'!F27+Pew!F23</f>
        <v>8</v>
      </c>
      <c r="F21" s="86"/>
      <c r="G21">
        <f t="shared" si="5"/>
        <v>0</v>
      </c>
      <c r="H21">
        <f t="shared" si="6"/>
        <v>2</v>
      </c>
      <c r="I21" s="86" t="s">
        <v>29</v>
      </c>
      <c r="J21" s="221">
        <f t="shared" si="7"/>
        <v>18</v>
      </c>
      <c r="K21" s="221">
        <f t="shared" si="8"/>
        <v>1</v>
      </c>
      <c r="L21" s="221">
        <f t="shared" si="9"/>
        <v>8</v>
      </c>
    </row>
    <row r="22" spans="1:12" x14ac:dyDescent="0.2">
      <c r="A22" s="20" t="str">
        <f>'SB1'!A23</f>
        <v>C.BOWEN</v>
      </c>
      <c r="B22" s="20" t="str">
        <f>'SB1'!B23</f>
        <v>Radcot</v>
      </c>
      <c r="C22" s="86">
        <f>'SB1'!D23+Clan!D27+Lech1!D26+'Rad1'!D28+Pew!D25</f>
        <v>31</v>
      </c>
      <c r="D22" s="86">
        <f>'SB1'!E23+Clan!E27+Lech1!E26+'Rad1'!E28+Pew!E25</f>
        <v>48</v>
      </c>
      <c r="E22" s="86">
        <f>'SB1'!F23+Clan!F27+Lech1!F26+'Rad1'!F28+Pew!F25</f>
        <v>8</v>
      </c>
      <c r="F22" s="86"/>
      <c r="G22">
        <f t="shared" si="5"/>
        <v>0</v>
      </c>
      <c r="H22">
        <f t="shared" si="6"/>
        <v>3</v>
      </c>
      <c r="I22" s="86" t="s">
        <v>29</v>
      </c>
      <c r="J22" s="221">
        <f t="shared" si="7"/>
        <v>34</v>
      </c>
      <c r="K22" s="221">
        <f t="shared" si="8"/>
        <v>0</v>
      </c>
      <c r="L22" s="221">
        <f t="shared" si="9"/>
        <v>8</v>
      </c>
    </row>
    <row r="23" spans="1:12" x14ac:dyDescent="0.2">
      <c r="A23" s="20" t="str">
        <f>'SB1'!A24</f>
        <v>S.ARTHURS</v>
      </c>
      <c r="B23" s="20" t="str">
        <f>'SB1'!B24</f>
        <v>Radcot</v>
      </c>
      <c r="C23" s="86">
        <f>'SB1'!D24+Clan!D28+Lech1!D27+'Rad1'!D29+Pew!D26</f>
        <v>20</v>
      </c>
      <c r="D23" s="86">
        <f>'SB1'!E24+Clan!E28+Lech1!E27+'Rad1'!E29+Pew!E26</f>
        <v>33</v>
      </c>
      <c r="E23" s="86">
        <f>'SB1'!F24+Clan!F28+Lech1!F27+'Rad1'!F29+Pew!F26</f>
        <v>8</v>
      </c>
      <c r="F23" s="86"/>
      <c r="G23">
        <f t="shared" si="5"/>
        <v>0</v>
      </c>
      <c r="H23">
        <f t="shared" si="6"/>
        <v>2</v>
      </c>
      <c r="I23" s="86" t="s">
        <v>29</v>
      </c>
      <c r="J23" s="221">
        <f t="shared" si="7"/>
        <v>22</v>
      </c>
      <c r="K23" s="221">
        <f t="shared" si="8"/>
        <v>1</v>
      </c>
      <c r="L23" s="221">
        <f t="shared" si="9"/>
        <v>8</v>
      </c>
    </row>
    <row r="24" spans="1:12" x14ac:dyDescent="0.2">
      <c r="A24" s="20" t="str">
        <f>'SB1'!A25</f>
        <v>G.DIDCOCK</v>
      </c>
      <c r="B24" s="20" t="str">
        <f>'SB1'!B25</f>
        <v>Radcot</v>
      </c>
      <c r="C24" s="86">
        <f>'SB1'!D25+Clan!D30+Lech1!D28+'Rad1'!D30+Pew!D27</f>
        <v>22</v>
      </c>
      <c r="D24" s="86">
        <f>'SB1'!E25+Clan!E30+Lech1!E28+'Rad1'!E30+Pew!E27</f>
        <v>37</v>
      </c>
      <c r="E24" s="86">
        <f>'SB1'!F25+Clan!F30+Lech1!F28+'Rad1'!F30+Pew!F27</f>
        <v>8</v>
      </c>
      <c r="F24" s="86"/>
      <c r="G24">
        <f t="shared" si="5"/>
        <v>0</v>
      </c>
      <c r="H24">
        <f t="shared" si="6"/>
        <v>2</v>
      </c>
      <c r="I24" s="86" t="s">
        <v>29</v>
      </c>
      <c r="J24" s="221">
        <f t="shared" si="7"/>
        <v>24</v>
      </c>
      <c r="K24" s="221">
        <f t="shared" si="8"/>
        <v>5</v>
      </c>
      <c r="L24" s="221">
        <f t="shared" si="9"/>
        <v>8</v>
      </c>
    </row>
    <row r="25" spans="1:12" x14ac:dyDescent="0.2">
      <c r="A25" s="20" t="str">
        <f>'SB1'!A26</f>
        <v>J.SWANN</v>
      </c>
      <c r="B25" s="20" t="str">
        <f>'SB1'!B26</f>
        <v>Radcot</v>
      </c>
      <c r="C25" s="86">
        <f>'SB1'!D26+Clan!D31+Lech1!D29+'Rad1'!D31+Pew!D28</f>
        <v>18</v>
      </c>
      <c r="D25" s="86">
        <f>'SB1'!E26+Clan!E31+Lech1!E29+'Rad1'!E31+Pew!E28</f>
        <v>31</v>
      </c>
      <c r="E25" s="86">
        <f>'SB1'!F26+Clan!F31+Lech1!F29+'Rad1'!F31+Pew!F28</f>
        <v>0</v>
      </c>
      <c r="F25" s="86"/>
      <c r="G25">
        <f t="shared" si="5"/>
        <v>0</v>
      </c>
      <c r="H25">
        <f t="shared" si="6"/>
        <v>1</v>
      </c>
      <c r="I25" s="86" t="s">
        <v>29</v>
      </c>
      <c r="J25" s="221">
        <f t="shared" si="7"/>
        <v>19</v>
      </c>
      <c r="K25" s="221">
        <f t="shared" si="8"/>
        <v>15</v>
      </c>
      <c r="L25" s="221">
        <f t="shared" si="9"/>
        <v>0</v>
      </c>
    </row>
    <row r="26" spans="1:12" x14ac:dyDescent="0.2">
      <c r="A26" s="20" t="str">
        <f>'SB1'!A27</f>
        <v>L.POCOCK</v>
      </c>
      <c r="B26" s="20" t="str">
        <f>'SB1'!B27</f>
        <v>Pewsey A</v>
      </c>
      <c r="C26" s="86">
        <f>'SB1'!D27+Clan!D32+Lech1!D30+'Rad1'!D32+Pew!D29</f>
        <v>20</v>
      </c>
      <c r="D26" s="86">
        <f>'SB1'!E27+Clan!E32+Lech1!E30+'Rad1'!E32+Pew!E29</f>
        <v>31</v>
      </c>
      <c r="E26" s="86">
        <f>'SB1'!F27+Clan!F32+Lech1!F30+'Rad1'!F32+Pew!F29</f>
        <v>8</v>
      </c>
      <c r="F26" s="86"/>
      <c r="G26">
        <f t="shared" si="5"/>
        <v>0</v>
      </c>
      <c r="H26">
        <f t="shared" si="6"/>
        <v>1</v>
      </c>
      <c r="I26" s="86" t="s">
        <v>29</v>
      </c>
      <c r="J26" s="221">
        <f t="shared" si="7"/>
        <v>21</v>
      </c>
      <c r="K26" s="221">
        <f t="shared" si="8"/>
        <v>15</v>
      </c>
      <c r="L26" s="221">
        <f t="shared" si="9"/>
        <v>8</v>
      </c>
    </row>
    <row r="27" spans="1:12" x14ac:dyDescent="0.2">
      <c r="A27" s="20" t="str">
        <f>'SB1'!A28</f>
        <v>B.JACKSON</v>
      </c>
      <c r="B27" s="20" t="str">
        <f>'SB1'!B28</f>
        <v>Pewsey A</v>
      </c>
      <c r="C27" s="86">
        <f>'SB1'!D28+Clan!D33+Lech1!D31+'Rad1'!D33+Pew!D30</f>
        <v>14</v>
      </c>
      <c r="D27" s="86">
        <f>'SB1'!E28+Clan!E33+Lech1!E31+'Rad1'!E33+Pew!E30</f>
        <v>29</v>
      </c>
      <c r="E27" s="86">
        <f>'SB1'!F28+Clan!F33+Lech1!F31+'Rad1'!F33+Pew!F30</f>
        <v>0</v>
      </c>
      <c r="F27" s="86"/>
      <c r="G27">
        <f t="shared" si="5"/>
        <v>0</v>
      </c>
      <c r="H27">
        <f t="shared" si="6"/>
        <v>1</v>
      </c>
      <c r="I27" s="86" t="s">
        <v>29</v>
      </c>
      <c r="J27" s="221">
        <f t="shared" si="7"/>
        <v>15</v>
      </c>
      <c r="K27" s="221">
        <f t="shared" si="8"/>
        <v>13</v>
      </c>
      <c r="L27" s="221">
        <f t="shared" si="9"/>
        <v>0</v>
      </c>
    </row>
    <row r="28" spans="1:12" x14ac:dyDescent="0.2">
      <c r="A28" s="20" t="str">
        <f>'SB1'!A29</f>
        <v>C.RUSHTON</v>
      </c>
      <c r="B28" s="20" t="str">
        <f>'SB1'!B29</f>
        <v>Pewsey A</v>
      </c>
      <c r="C28" s="86">
        <f>'SB1'!D29+Clan!D34+Lech1!D32+'Rad1'!D34+Pew!D31</f>
        <v>15</v>
      </c>
      <c r="D28" s="86">
        <f>'SB1'!E29+Clan!E34+Lech1!E32+'Rad1'!E34+Pew!E31</f>
        <v>41</v>
      </c>
      <c r="E28" s="86">
        <f>'SB1'!F29+Clan!F34+Lech1!F32+'Rad1'!F34+Pew!F31</f>
        <v>8</v>
      </c>
      <c r="F28" s="86"/>
      <c r="G28">
        <f t="shared" si="5"/>
        <v>0</v>
      </c>
      <c r="H28">
        <f t="shared" si="6"/>
        <v>2</v>
      </c>
      <c r="I28" s="86" t="s">
        <v>29</v>
      </c>
      <c r="J28" s="221">
        <f t="shared" si="7"/>
        <v>17</v>
      </c>
      <c r="K28" s="221">
        <f t="shared" si="8"/>
        <v>9</v>
      </c>
      <c r="L28" s="221">
        <f t="shared" si="9"/>
        <v>8</v>
      </c>
    </row>
    <row r="29" spans="1:12" x14ac:dyDescent="0.2">
      <c r="A29" s="20" t="str">
        <f>'SB1'!A30</f>
        <v>B.SHUTLER</v>
      </c>
      <c r="B29" s="20" t="str">
        <f>'SB1'!B30</f>
        <v>Pewsey A</v>
      </c>
      <c r="C29" s="86">
        <f>'SB1'!D30+Clan!D35+Lech1!D33+'Rad1'!D35+Pew!D32</f>
        <v>39</v>
      </c>
      <c r="D29" s="86">
        <f>'SB1'!E30+Clan!E35+Lech1!E33+'Rad1'!E35+Pew!E32</f>
        <v>51</v>
      </c>
      <c r="E29" s="86">
        <f>'SB1'!F30+Clan!F35+Lech1!F33+'Rad1'!F35+Pew!F32</f>
        <v>0</v>
      </c>
      <c r="F29" s="86"/>
      <c r="G29">
        <f t="shared" si="5"/>
        <v>0</v>
      </c>
      <c r="H29">
        <f t="shared" si="6"/>
        <v>3</v>
      </c>
      <c r="I29" s="86" t="s">
        <v>29</v>
      </c>
      <c r="J29" s="221">
        <f t="shared" si="7"/>
        <v>42</v>
      </c>
      <c r="K29" s="221">
        <f t="shared" si="8"/>
        <v>3</v>
      </c>
      <c r="L29" s="221">
        <f t="shared" si="9"/>
        <v>0</v>
      </c>
    </row>
    <row r="30" spans="1:12" x14ac:dyDescent="0.2">
      <c r="A30" s="20" t="str">
        <f>'SB1'!A31</f>
        <v>A.BOCKETT</v>
      </c>
      <c r="B30" s="20" t="str">
        <f>'SB1'!B31</f>
        <v>Pewsey A</v>
      </c>
      <c r="C30" s="86">
        <f>'SB1'!D31+Clan!D37+Lech1!D34+'Rad1'!D36+Pew!D33</f>
        <v>28</v>
      </c>
      <c r="D30" s="86">
        <f>'SB1'!E31+Clan!E37+Lech1!E34+'Rad1'!E36+Pew!E33</f>
        <v>36</v>
      </c>
      <c r="E30" s="86">
        <f>'SB1'!F31+Clan!F37+Lech1!F34+'Rad1'!F36+Pew!F33</f>
        <v>0</v>
      </c>
      <c r="F30" s="86"/>
      <c r="G30">
        <f t="shared" si="5"/>
        <v>0</v>
      </c>
      <c r="H30">
        <f t="shared" si="6"/>
        <v>2</v>
      </c>
      <c r="I30" s="86" t="s">
        <v>29</v>
      </c>
      <c r="J30" s="221">
        <f t="shared" si="7"/>
        <v>30</v>
      </c>
      <c r="K30" s="221">
        <f t="shared" si="8"/>
        <v>4</v>
      </c>
      <c r="L30" s="221">
        <f t="shared" si="9"/>
        <v>0</v>
      </c>
    </row>
    <row r="31" spans="1:12" x14ac:dyDescent="0.2">
      <c r="A31" s="20" t="str">
        <f>'SB1'!A32</f>
        <v>I.SPANSWICK</v>
      </c>
      <c r="B31" s="20" t="str">
        <f>'SB1'!B32</f>
        <v>Pewsey A</v>
      </c>
      <c r="C31" s="86">
        <f>'SB1'!D32+Clan!D38+Lech1!D35+'Rad1'!D37+Pew!D34</f>
        <v>19</v>
      </c>
      <c r="D31" s="86">
        <f>'SB1'!E32+Clan!E38+Lech1!E35+'Rad1'!E37+Pew!E34</f>
        <v>25</v>
      </c>
      <c r="E31" s="86">
        <f>'SB1'!F32+Clan!F38+Lech1!F35+'Rad1'!F37+Pew!F34</f>
        <v>8</v>
      </c>
      <c r="F31" s="86"/>
      <c r="G31">
        <f t="shared" si="5"/>
        <v>0</v>
      </c>
      <c r="H31">
        <f t="shared" si="6"/>
        <v>1</v>
      </c>
      <c r="I31" s="86" t="s">
        <v>29</v>
      </c>
      <c r="J31" s="221">
        <f t="shared" si="7"/>
        <v>20</v>
      </c>
      <c r="K31" s="221">
        <f t="shared" si="8"/>
        <v>9</v>
      </c>
      <c r="L31" s="221">
        <f t="shared" si="9"/>
        <v>8</v>
      </c>
    </row>
    <row r="32" spans="1:12" x14ac:dyDescent="0.2">
      <c r="A32" s="20" t="str">
        <f>'SB1'!A33</f>
        <v>G.RICHARDS</v>
      </c>
      <c r="B32" s="20" t="str">
        <f>'SB1'!B33</f>
        <v>Pewsey B</v>
      </c>
      <c r="C32" s="86">
        <f>'SB1'!D33+Clan!D39+Lech1!D36+'Rad1'!D38+Pew!D35</f>
        <v>7</v>
      </c>
      <c r="D32" s="86">
        <f>'SB1'!E33+Clan!E39+Lech1!E36+'Rad1'!E38+Pew!E35</f>
        <v>36</v>
      </c>
      <c r="E32" s="86">
        <f>'SB1'!F33+Clan!F39+Lech1!F36+'Rad1'!F38+Pew!F35</f>
        <v>8</v>
      </c>
      <c r="F32" s="86"/>
      <c r="G32">
        <f t="shared" si="5"/>
        <v>0</v>
      </c>
      <c r="H32">
        <f t="shared" si="6"/>
        <v>2</v>
      </c>
      <c r="I32" s="86" t="s">
        <v>29</v>
      </c>
      <c r="J32" s="221">
        <f t="shared" si="7"/>
        <v>9</v>
      </c>
      <c r="K32" s="221">
        <f t="shared" si="8"/>
        <v>4</v>
      </c>
      <c r="L32" s="221">
        <f t="shared" si="9"/>
        <v>8</v>
      </c>
    </row>
    <row r="33" spans="1:12" x14ac:dyDescent="0.2">
      <c r="A33" s="20" t="str">
        <f>'SB1'!A34</f>
        <v>C.WESTON</v>
      </c>
      <c r="B33" s="20" t="str">
        <f>'SB1'!B34</f>
        <v>Pewsey B</v>
      </c>
      <c r="C33" s="86">
        <f>'SB1'!D34+Clan!D40+Lech1!D37+'Rad1'!D39+Pew!D36</f>
        <v>5</v>
      </c>
      <c r="D33" s="86">
        <f>'SB1'!E34+Clan!E40+Lech1!E37+'Rad1'!E39+Pew!E36</f>
        <v>45</v>
      </c>
      <c r="E33" s="86">
        <f>'SB1'!F34+Clan!F40+Lech1!F37+'Rad1'!F39+Pew!F36</f>
        <v>0</v>
      </c>
      <c r="F33" s="86"/>
      <c r="G33">
        <f t="shared" si="5"/>
        <v>0</v>
      </c>
      <c r="H33">
        <f t="shared" si="6"/>
        <v>2</v>
      </c>
      <c r="I33" s="86" t="s">
        <v>29</v>
      </c>
      <c r="J33" s="221">
        <f t="shared" si="7"/>
        <v>7</v>
      </c>
      <c r="K33" s="221">
        <f t="shared" si="8"/>
        <v>13</v>
      </c>
      <c r="L33" s="221">
        <f t="shared" si="9"/>
        <v>0</v>
      </c>
    </row>
    <row r="34" spans="1:12" x14ac:dyDescent="0.2">
      <c r="A34" s="20" t="str">
        <f>'SB1'!A35</f>
        <v>M.ARRIS</v>
      </c>
      <c r="B34" s="20" t="str">
        <f>'SB1'!B35</f>
        <v>Pewsey B</v>
      </c>
      <c r="C34" s="86">
        <f>'SB1'!D35+Clan!D41+Lech1!D38+'Rad1'!D40+Pew!D37</f>
        <v>2</v>
      </c>
      <c r="D34" s="86">
        <f>'SB1'!E35+Clan!E41+Lech1!E38+'Rad1'!E40+Pew!E37</f>
        <v>28</v>
      </c>
      <c r="E34" s="86">
        <f>'SB1'!F35+Clan!F41+Lech1!F38+'Rad1'!F40+Pew!F37</f>
        <v>8</v>
      </c>
      <c r="F34" s="86"/>
      <c r="G34">
        <f t="shared" si="5"/>
        <v>0</v>
      </c>
      <c r="H34">
        <f t="shared" si="6"/>
        <v>1</v>
      </c>
      <c r="I34" s="86" t="s">
        <v>29</v>
      </c>
      <c r="J34" s="221">
        <f t="shared" si="7"/>
        <v>3</v>
      </c>
      <c r="K34" s="221">
        <f t="shared" si="8"/>
        <v>12</v>
      </c>
      <c r="L34" s="221">
        <f t="shared" si="9"/>
        <v>8</v>
      </c>
    </row>
    <row r="35" spans="1:12" x14ac:dyDescent="0.2">
      <c r="A35" s="20" t="str">
        <f>'SB1'!A36</f>
        <v>A.McCOLM</v>
      </c>
      <c r="B35" s="20" t="str">
        <f>'SB1'!B36</f>
        <v>Pewsey B</v>
      </c>
      <c r="C35" s="86">
        <f>'SB1'!D36+Clan!D42+Lech1!D39+'Rad1'!D41+Pew!D39</f>
        <v>11</v>
      </c>
      <c r="D35" s="86">
        <f>'SB1'!E36+Clan!E42+Lech1!E39+'Rad1'!E41+Pew!E39</f>
        <v>42</v>
      </c>
      <c r="E35" s="86">
        <f>'SB1'!F36+Clan!F42+Lech1!F39+'Rad1'!F41+Pew!F39</f>
        <v>8</v>
      </c>
      <c r="F35" s="86"/>
      <c r="G35">
        <f t="shared" si="5"/>
        <v>0</v>
      </c>
      <c r="H35">
        <f t="shared" si="6"/>
        <v>2</v>
      </c>
      <c r="I35" s="86" t="s">
        <v>29</v>
      </c>
      <c r="J35" s="221">
        <f t="shared" si="7"/>
        <v>13</v>
      </c>
      <c r="K35" s="221">
        <f t="shared" si="8"/>
        <v>10</v>
      </c>
      <c r="L35" s="221">
        <f t="shared" si="9"/>
        <v>8</v>
      </c>
    </row>
    <row r="36" spans="1:12" x14ac:dyDescent="0.2">
      <c r="A36" s="20" t="str">
        <f>'SB1'!A37</f>
        <v>S.DEAN</v>
      </c>
      <c r="B36" s="20" t="str">
        <f>'SB1'!B37</f>
        <v>Pewsey B</v>
      </c>
      <c r="C36" s="86">
        <f>'SB1'!D37+Clan!D43+Lech1!D41+'Rad1'!D43+Pew!D40</f>
        <v>12</v>
      </c>
      <c r="D36" s="86">
        <f>'SB1'!E37+Clan!E43+Lech1!E41+'Rad1'!E43+Pew!E40</f>
        <v>36</v>
      </c>
      <c r="E36" s="86">
        <f>'SB1'!F37+Clan!F43+Lech1!F41+'Rad1'!F43+Pew!F40</f>
        <v>8</v>
      </c>
      <c r="F36" s="86"/>
      <c r="G36">
        <f t="shared" si="5"/>
        <v>0</v>
      </c>
      <c r="H36">
        <f t="shared" si="6"/>
        <v>2</v>
      </c>
      <c r="I36" s="86" t="s">
        <v>29</v>
      </c>
      <c r="J36" s="221">
        <f t="shared" si="7"/>
        <v>14</v>
      </c>
      <c r="K36" s="221">
        <f t="shared" si="8"/>
        <v>4</v>
      </c>
      <c r="L36" s="221">
        <f t="shared" si="9"/>
        <v>8</v>
      </c>
    </row>
    <row r="37" spans="1:12" x14ac:dyDescent="0.2">
      <c r="A37" s="20" t="str">
        <f>'SB1'!A38</f>
        <v>T.STIGGANTS</v>
      </c>
      <c r="B37" s="20" t="str">
        <f>'SB1'!B38</f>
        <v>Pewsey B</v>
      </c>
      <c r="C37" s="86">
        <f>'SB1'!D38+Clan!D44+Lech1!D42+'Rad1'!D44+Pew!D41</f>
        <v>3</v>
      </c>
      <c r="D37" s="86">
        <f>'SB1'!E38+Clan!E44+Lech1!E42+'Rad1'!E44+Pew!E41</f>
        <v>20</v>
      </c>
      <c r="E37" s="86">
        <f>'SB1'!F38+Clan!F44+Lech1!F42+'Rad1'!F44+Pew!F41</f>
        <v>0</v>
      </c>
      <c r="F37" s="86"/>
      <c r="G37">
        <f t="shared" si="5"/>
        <v>0</v>
      </c>
      <c r="H37">
        <f t="shared" si="6"/>
        <v>1</v>
      </c>
      <c r="I37" s="86" t="s">
        <v>29</v>
      </c>
      <c r="J37" s="221">
        <f t="shared" si="7"/>
        <v>4</v>
      </c>
      <c r="K37" s="221">
        <f t="shared" si="8"/>
        <v>4</v>
      </c>
      <c r="L37" s="221">
        <f t="shared" si="9"/>
        <v>0</v>
      </c>
    </row>
    <row r="38" spans="1:12" x14ac:dyDescent="0.2">
      <c r="A38" s="20" t="str">
        <f>'SB1'!A39</f>
        <v>R.GARRETT</v>
      </c>
      <c r="B38" s="20" t="str">
        <f>'SB1'!B39</f>
        <v>Clanfield</v>
      </c>
      <c r="C38" s="86">
        <f>'SB1'!D39+Clan!D45+Lech1!D43+'Rad1'!D45+Pew!D42</f>
        <v>1</v>
      </c>
      <c r="D38" s="86">
        <f>'SB1'!E39+Clan!E45+Lech1!E43+'Rad1'!E45+Pew!E42</f>
        <v>34</v>
      </c>
      <c r="E38" s="86">
        <f>'SB1'!F39+Clan!F45+Lech1!F43+'Rad1'!F45+Pew!F42</f>
        <v>8</v>
      </c>
      <c r="F38" s="86"/>
      <c r="G38">
        <f t="shared" si="5"/>
        <v>0</v>
      </c>
      <c r="H38">
        <f t="shared" si="6"/>
        <v>2</v>
      </c>
      <c r="I38" s="86" t="s">
        <v>29</v>
      </c>
      <c r="J38" s="221">
        <f t="shared" si="7"/>
        <v>3</v>
      </c>
      <c r="K38" s="221">
        <f t="shared" si="8"/>
        <v>2</v>
      </c>
      <c r="L38" s="221">
        <f t="shared" si="9"/>
        <v>8</v>
      </c>
    </row>
    <row r="39" spans="1:12" x14ac:dyDescent="0.2">
      <c r="A39" s="20" t="str">
        <f>'SB1'!A40</f>
        <v>D.REEVE</v>
      </c>
      <c r="B39" s="20" t="str">
        <f>'SB1'!B40</f>
        <v>Clanfield</v>
      </c>
      <c r="C39" s="86">
        <f>'SB1'!D40+Clan!D46+Lech1!D46+'Rad1'!D48+Pew!D43</f>
        <v>5</v>
      </c>
      <c r="D39" s="86">
        <f>'SB1'!E40+Clan!E46+Lech1!E46+'Rad1'!E48+Pew!E43</f>
        <v>29</v>
      </c>
      <c r="E39" s="86">
        <f>'SB1'!F40+Clan!F46+Lech1!F46+'Rad1'!F48+Pew!F43</f>
        <v>0</v>
      </c>
      <c r="F39" s="86"/>
      <c r="G39">
        <f t="shared" si="5"/>
        <v>0</v>
      </c>
      <c r="H39">
        <f t="shared" si="6"/>
        <v>1</v>
      </c>
      <c r="I39" s="86" t="s">
        <v>29</v>
      </c>
      <c r="J39" s="221">
        <f t="shared" si="7"/>
        <v>6</v>
      </c>
      <c r="K39" s="221">
        <f t="shared" si="8"/>
        <v>13</v>
      </c>
      <c r="L39" s="221">
        <f t="shared" si="9"/>
        <v>0</v>
      </c>
    </row>
    <row r="40" spans="1:12" x14ac:dyDescent="0.2">
      <c r="A40" s="20" t="str">
        <f>'SB1'!A41</f>
        <v>B.GARRETT</v>
      </c>
      <c r="B40" s="20" t="str">
        <f>'SB1'!B41</f>
        <v>Clanfield</v>
      </c>
      <c r="C40" s="86">
        <f>'SB1'!D41+Clan!D47+Lech1!D47+'Rad1'!D49+Pew!D44</f>
        <v>16</v>
      </c>
      <c r="D40" s="86">
        <f>'SB1'!E41+Clan!E47+Lech1!E47+'Rad1'!E49+Pew!E44</f>
        <v>33</v>
      </c>
      <c r="E40" s="86">
        <f>'SB1'!F41+Clan!F47+Lech1!F47+'Rad1'!F49+Pew!F44</f>
        <v>0</v>
      </c>
      <c r="F40" s="86"/>
      <c r="G40">
        <f t="shared" si="5"/>
        <v>0</v>
      </c>
      <c r="H40">
        <f t="shared" si="6"/>
        <v>2</v>
      </c>
      <c r="I40" s="86" t="s">
        <v>29</v>
      </c>
      <c r="J40" s="221">
        <f t="shared" si="7"/>
        <v>18</v>
      </c>
      <c r="K40" s="221">
        <f t="shared" si="8"/>
        <v>1</v>
      </c>
      <c r="L40" s="221">
        <f t="shared" si="9"/>
        <v>0</v>
      </c>
    </row>
    <row r="41" spans="1:12" x14ac:dyDescent="0.2">
      <c r="A41" s="20" t="str">
        <f>'SB1'!A42</f>
        <v>R.NORMINGTON</v>
      </c>
      <c r="B41" s="20" t="str">
        <f>'SB1'!B42</f>
        <v>Clanfield</v>
      </c>
      <c r="C41" s="86">
        <f>'SB1'!D42+Clan!D48+Lech1!D48+'Rad1'!D50+Pew!D49</f>
        <v>48</v>
      </c>
      <c r="D41" s="86">
        <f>'SB1'!E42+Clan!E48+Lech1!E48+'Rad1'!E50+Pew!E49</f>
        <v>32</v>
      </c>
      <c r="E41" s="86">
        <f>'SB1'!F42+Clan!F48+Lech1!F48+'Rad1'!F50+Pew!F49</f>
        <v>0</v>
      </c>
      <c r="F41" s="86"/>
      <c r="G41">
        <f t="shared" si="5"/>
        <v>0</v>
      </c>
      <c r="H41">
        <f t="shared" si="6"/>
        <v>2</v>
      </c>
      <c r="I41" s="86" t="s">
        <v>29</v>
      </c>
      <c r="J41" s="221">
        <f t="shared" si="7"/>
        <v>50</v>
      </c>
      <c r="K41" s="221">
        <f t="shared" si="8"/>
        <v>0</v>
      </c>
      <c r="L41" s="221">
        <f t="shared" si="9"/>
        <v>0</v>
      </c>
    </row>
    <row r="42" spans="1:12" x14ac:dyDescent="0.2">
      <c r="A42" s="20" t="str">
        <f>'SB1'!A43</f>
        <v>T.RANDALL</v>
      </c>
      <c r="B42" s="20" t="str">
        <f>'SB1'!B43</f>
        <v>Clanfield</v>
      </c>
      <c r="C42" s="86">
        <f>'SB1'!D43+Clan!D50+Lech1!D49+'Rad1'!D52+Pew!D50</f>
        <v>3</v>
      </c>
      <c r="D42" s="86">
        <f>'SB1'!E43+Clan!E50+Lech1!E49+'Rad1'!E52+Pew!E50</f>
        <v>4</v>
      </c>
      <c r="E42" s="86">
        <f>'SB1'!F43+Clan!F50+Lech1!F49+'Rad1'!F52+Pew!F50</f>
        <v>0</v>
      </c>
      <c r="F42" s="86"/>
      <c r="G42">
        <f t="shared" si="5"/>
        <v>0</v>
      </c>
      <c r="H42">
        <f t="shared" si="6"/>
        <v>0</v>
      </c>
      <c r="I42" s="86" t="s">
        <v>29</v>
      </c>
      <c r="J42" s="221">
        <f t="shared" si="7"/>
        <v>3</v>
      </c>
      <c r="K42" s="221">
        <f t="shared" si="8"/>
        <v>4</v>
      </c>
      <c r="L42" s="221">
        <f t="shared" si="9"/>
        <v>0</v>
      </c>
    </row>
    <row r="43" spans="1:12" x14ac:dyDescent="0.2">
      <c r="A43" s="20" t="str">
        <f>'SB1'!A44</f>
        <v>D.EDGELL</v>
      </c>
      <c r="B43" s="20" t="str">
        <f>'SB1'!B44</f>
        <v>Clanfield</v>
      </c>
      <c r="C43" s="86">
        <f>'SB1'!D44+Clan!D51+Lech1!D50+'Rad1'!D53+Pew!D51</f>
        <v>9</v>
      </c>
      <c r="D43" s="86">
        <f>'SB1'!E44+Clan!E51+Lech1!E50+'Rad1'!E53+Pew!E51</f>
        <v>21</v>
      </c>
      <c r="E43" s="86">
        <f>'SB1'!F44+Clan!F51+Lech1!F50+'Rad1'!F53+Pew!F51</f>
        <v>0</v>
      </c>
      <c r="F43" s="86"/>
      <c r="G43">
        <f t="shared" si="5"/>
        <v>0</v>
      </c>
      <c r="H43">
        <f t="shared" si="6"/>
        <v>1</v>
      </c>
      <c r="I43" s="86" t="s">
        <v>29</v>
      </c>
      <c r="J43" s="221">
        <f t="shared" si="7"/>
        <v>10</v>
      </c>
      <c r="K43" s="221">
        <f t="shared" si="8"/>
        <v>5</v>
      </c>
      <c r="L43" s="221">
        <f t="shared" si="9"/>
        <v>0</v>
      </c>
    </row>
    <row r="44" spans="1:12" x14ac:dyDescent="0.2">
      <c r="A44" s="24" t="s">
        <v>118</v>
      </c>
      <c r="B44" s="24" t="s">
        <v>6</v>
      </c>
      <c r="C44" s="213">
        <f>Clan!D8+Lech1!D7</f>
        <v>8</v>
      </c>
      <c r="D44" s="213">
        <f>Clan!E8+Lech1!E7</f>
        <v>12</v>
      </c>
      <c r="E44" s="213">
        <f>Clan!F8+Lech1!F7</f>
        <v>0</v>
      </c>
      <c r="F44" s="213"/>
      <c r="G44">
        <f t="shared" ref="G44" si="10">TRUNC(E44/16)</f>
        <v>0</v>
      </c>
      <c r="H44">
        <f t="shared" ref="H44" si="11">TRUNC((D44+G44)/16)</f>
        <v>0</v>
      </c>
      <c r="I44" s="217" t="s">
        <v>29</v>
      </c>
      <c r="J44" s="221">
        <f t="shared" ref="J44" si="12">(C44+H44)</f>
        <v>8</v>
      </c>
      <c r="K44" s="221">
        <f t="shared" ref="K44" si="13">(D44+G44)-(TRUNC((D44+G44)/16)*16)</f>
        <v>12</v>
      </c>
      <c r="L44" s="221">
        <f t="shared" ref="L44" si="14">E44-(TRUNC(E44/16)*16)</f>
        <v>0</v>
      </c>
    </row>
    <row r="45" spans="1:12" x14ac:dyDescent="0.2">
      <c r="A45" s="24" t="s">
        <v>119</v>
      </c>
      <c r="B45" s="24" t="s">
        <v>134</v>
      </c>
      <c r="C45" s="213">
        <f>Clan!D9+Lech1!D18+'Rad1'!D19</f>
        <v>2</v>
      </c>
      <c r="D45" s="233">
        <f>Clan!E9+Lech1!E18+'Rad1'!E19</f>
        <v>19</v>
      </c>
      <c r="E45" s="233">
        <f>Clan!F9+Lech1!F18+'Rad1'!F19</f>
        <v>8</v>
      </c>
      <c r="F45" s="213"/>
      <c r="G45">
        <f t="shared" ref="G45" si="15">TRUNC(E45/16)</f>
        <v>0</v>
      </c>
      <c r="H45">
        <f t="shared" ref="H45" si="16">TRUNC((D45+G45)/16)</f>
        <v>1</v>
      </c>
      <c r="I45" s="217" t="s">
        <v>29</v>
      </c>
      <c r="J45" s="221">
        <f t="shared" ref="J45" si="17">(C45+H45)</f>
        <v>3</v>
      </c>
      <c r="K45" s="221">
        <f t="shared" ref="K45" si="18">(D45+G45)-(TRUNC((D45+G45)/16)*16)</f>
        <v>3</v>
      </c>
      <c r="L45" s="221">
        <f t="shared" ref="L45" si="19">E45-(TRUNC(E45/16)*16)</f>
        <v>8</v>
      </c>
    </row>
    <row r="46" spans="1:12" x14ac:dyDescent="0.2">
      <c r="A46" s="24" t="s">
        <v>120</v>
      </c>
      <c r="B46" s="24" t="s">
        <v>62</v>
      </c>
      <c r="C46" s="213">
        <f>Clan!D18+'Rad1'!D18</f>
        <v>16</v>
      </c>
      <c r="D46" s="247">
        <f>Clan!E18+'Rad1'!E18</f>
        <v>4</v>
      </c>
      <c r="E46" s="247">
        <f>Clan!F18+'Rad1'!F18</f>
        <v>0</v>
      </c>
      <c r="G46">
        <f t="shared" ref="G46:G49" si="20">TRUNC(E46/16)</f>
        <v>0</v>
      </c>
      <c r="H46">
        <f t="shared" ref="H46:H49" si="21">TRUNC((D46+G46)/16)</f>
        <v>0</v>
      </c>
      <c r="I46" s="217" t="s">
        <v>29</v>
      </c>
      <c r="J46" s="221">
        <f t="shared" ref="J46:J49" si="22">(C46+H46)</f>
        <v>16</v>
      </c>
      <c r="K46" s="221">
        <f t="shared" ref="K46:K52" si="23">(D46+G46)-(TRUNC((D46+G46)/16)*16)</f>
        <v>4</v>
      </c>
      <c r="L46" s="221">
        <f t="shared" ref="L46:L52" si="24">E46-(TRUNC(E46/16)*16)</f>
        <v>0</v>
      </c>
    </row>
    <row r="47" spans="1:12" x14ac:dyDescent="0.2">
      <c r="A47" s="24" t="s">
        <v>121</v>
      </c>
      <c r="B47" s="24" t="s">
        <v>62</v>
      </c>
      <c r="C47" s="213">
        <f>Clan!D21</f>
        <v>1</v>
      </c>
      <c r="D47" s="213">
        <f>Clan!E21</f>
        <v>0</v>
      </c>
      <c r="E47" s="213">
        <f>Clan!F21</f>
        <v>0</v>
      </c>
      <c r="G47">
        <f t="shared" si="20"/>
        <v>0</v>
      </c>
      <c r="H47">
        <f t="shared" si="21"/>
        <v>0</v>
      </c>
      <c r="I47" s="217" t="s">
        <v>29</v>
      </c>
      <c r="J47" s="221">
        <f t="shared" si="22"/>
        <v>1</v>
      </c>
      <c r="K47" s="221">
        <f t="shared" si="23"/>
        <v>0</v>
      </c>
      <c r="L47" s="221">
        <f t="shared" si="24"/>
        <v>0</v>
      </c>
    </row>
    <row r="48" spans="1:12" x14ac:dyDescent="0.2">
      <c r="A48" s="24" t="s">
        <v>122</v>
      </c>
      <c r="B48" s="24" t="s">
        <v>62</v>
      </c>
      <c r="C48" s="213">
        <f>Clan!D22</f>
        <v>0</v>
      </c>
      <c r="D48" s="213">
        <f>Clan!E22</f>
        <v>10</v>
      </c>
      <c r="E48" s="213">
        <f>Clan!F22</f>
        <v>0</v>
      </c>
      <c r="G48">
        <f t="shared" si="20"/>
        <v>0</v>
      </c>
      <c r="H48">
        <f t="shared" si="21"/>
        <v>0</v>
      </c>
      <c r="I48" s="217" t="s">
        <v>29</v>
      </c>
      <c r="J48" s="221">
        <f t="shared" si="22"/>
        <v>0</v>
      </c>
      <c r="K48" s="221">
        <f t="shared" si="23"/>
        <v>10</v>
      </c>
      <c r="L48" s="221">
        <f t="shared" si="24"/>
        <v>0</v>
      </c>
    </row>
    <row r="49" spans="1:12" x14ac:dyDescent="0.2">
      <c r="A49" s="24" t="s">
        <v>123</v>
      </c>
      <c r="B49" s="24" t="s">
        <v>62</v>
      </c>
      <c r="C49" s="213">
        <f>Clan!D24+Lech1!D22+'Rad1'!D24+Pew!D21</f>
        <v>5</v>
      </c>
      <c r="D49" s="261">
        <f>Clan!E24+Lech1!E22+'Rad1'!E24+Pew!E21</f>
        <v>23</v>
      </c>
      <c r="E49" s="261">
        <f>Clan!F24+Lech1!F22+'Rad1'!F24+Pew!F21</f>
        <v>8</v>
      </c>
      <c r="G49">
        <f t="shared" si="20"/>
        <v>0</v>
      </c>
      <c r="H49">
        <f t="shared" si="21"/>
        <v>1</v>
      </c>
      <c r="I49" s="217" t="s">
        <v>29</v>
      </c>
      <c r="J49" s="221">
        <f t="shared" si="22"/>
        <v>6</v>
      </c>
      <c r="K49" s="221">
        <f t="shared" si="23"/>
        <v>7</v>
      </c>
      <c r="L49" s="221">
        <f t="shared" si="24"/>
        <v>8</v>
      </c>
    </row>
    <row r="50" spans="1:12" x14ac:dyDescent="0.2">
      <c r="A50" s="24" t="s">
        <v>124</v>
      </c>
      <c r="B50" s="24" t="s">
        <v>3</v>
      </c>
      <c r="C50" s="213">
        <f>Clan!D29+Lech1!D24+'Rad1'!D26</f>
        <v>14</v>
      </c>
      <c r="D50" s="247">
        <f>Clan!E29+Lech1!E24+'Rad1'!E26</f>
        <v>22</v>
      </c>
      <c r="E50" s="247">
        <f>Clan!F29+Lech1!F24+'Rad1'!F26</f>
        <v>8</v>
      </c>
      <c r="G50">
        <f t="shared" ref="G50" si="25">TRUNC(E50/16)</f>
        <v>0</v>
      </c>
      <c r="H50">
        <f t="shared" ref="H50" si="26">TRUNC((D50+G50)/16)</f>
        <v>1</v>
      </c>
      <c r="I50" s="217" t="s">
        <v>29</v>
      </c>
      <c r="J50" s="221">
        <f t="shared" ref="J50:J52" si="27">(C50+H50)</f>
        <v>15</v>
      </c>
      <c r="K50" s="221">
        <f t="shared" si="23"/>
        <v>6</v>
      </c>
      <c r="L50" s="221">
        <f t="shared" si="24"/>
        <v>8</v>
      </c>
    </row>
    <row r="51" spans="1:12" x14ac:dyDescent="0.2">
      <c r="A51" s="24" t="s">
        <v>125</v>
      </c>
      <c r="B51" s="24" t="s">
        <v>63</v>
      </c>
      <c r="C51" s="213">
        <f>Clan!D36</f>
        <v>3</v>
      </c>
      <c r="D51" s="213">
        <f>Clan!E36</f>
        <v>2</v>
      </c>
      <c r="E51" s="213">
        <f>Clan!F36</f>
        <v>0</v>
      </c>
      <c r="G51">
        <f t="shared" ref="G51" si="28">TRUNC(E51/16)</f>
        <v>0</v>
      </c>
      <c r="H51">
        <f t="shared" ref="H51" si="29">TRUNC((D51+G51)/16)</f>
        <v>0</v>
      </c>
      <c r="I51" s="217" t="s">
        <v>29</v>
      </c>
      <c r="J51" s="221">
        <f t="shared" si="27"/>
        <v>3</v>
      </c>
      <c r="K51" s="221">
        <f t="shared" si="23"/>
        <v>2</v>
      </c>
      <c r="L51" s="221">
        <f t="shared" si="24"/>
        <v>0</v>
      </c>
    </row>
    <row r="52" spans="1:12" x14ac:dyDescent="0.2">
      <c r="A52" s="24" t="s">
        <v>126</v>
      </c>
      <c r="B52" s="24" t="s">
        <v>2</v>
      </c>
      <c r="C52" s="213">
        <f>Clan!D49+Lech1!D44+'Rad1'!D46+Pew!D45</f>
        <v>21</v>
      </c>
      <c r="D52" s="261">
        <f>Clan!E49+Lech1!E44+'Rad1'!E46+Pew!E45</f>
        <v>36</v>
      </c>
      <c r="E52" s="261">
        <f>Clan!F49+Lech1!F44+'Rad1'!F46+Pew!F45</f>
        <v>0</v>
      </c>
      <c r="G52">
        <f t="shared" ref="G52" si="30">TRUNC(E52/16)</f>
        <v>0</v>
      </c>
      <c r="H52">
        <f t="shared" ref="H52" si="31">TRUNC((D52+G52)/16)</f>
        <v>2</v>
      </c>
      <c r="I52" s="217" t="s">
        <v>29</v>
      </c>
      <c r="J52" s="221">
        <f t="shared" si="27"/>
        <v>23</v>
      </c>
      <c r="K52" s="221">
        <f t="shared" si="23"/>
        <v>4</v>
      </c>
      <c r="L52" s="221">
        <f t="shared" si="24"/>
        <v>0</v>
      </c>
    </row>
    <row r="53" spans="1:12" x14ac:dyDescent="0.2">
      <c r="A53" s="24" t="s">
        <v>128</v>
      </c>
      <c r="B53" s="24" t="s">
        <v>6</v>
      </c>
      <c r="C53" s="1">
        <f>Lech1!D6+'Rad1'!D7+Pew!D7</f>
        <v>26</v>
      </c>
      <c r="D53" s="260">
        <f>Lech1!E6+'Rad1'!E7+Pew!E7</f>
        <v>0</v>
      </c>
      <c r="E53" s="260">
        <f>Lech1!F6+'Rad1'!F7+Pew!F7</f>
        <v>0</v>
      </c>
      <c r="G53">
        <f t="shared" ref="G53" si="32">TRUNC(E53/16)</f>
        <v>0</v>
      </c>
      <c r="H53">
        <f t="shared" ref="H53" si="33">TRUNC((D53+G53)/16)</f>
        <v>0</v>
      </c>
      <c r="I53" s="217" t="s">
        <v>29</v>
      </c>
      <c r="J53" s="221">
        <f t="shared" ref="J53" si="34">(C53+H53)</f>
        <v>26</v>
      </c>
      <c r="K53" s="221">
        <f t="shared" ref="K53" si="35">(D53+G53)-(TRUNC((D53+G53)/16)*16)</f>
        <v>0</v>
      </c>
      <c r="L53" s="221">
        <f t="shared" ref="L53" si="36">E53-(TRUNC(E53/16)*16)</f>
        <v>0</v>
      </c>
    </row>
    <row r="54" spans="1:12" x14ac:dyDescent="0.2">
      <c r="A54" s="24" t="s">
        <v>130</v>
      </c>
      <c r="B54" s="24" t="s">
        <v>2</v>
      </c>
      <c r="C54" s="1">
        <f>Lech1!D45</f>
        <v>4</v>
      </c>
      <c r="D54" s="233">
        <f>Lech1!E45</f>
        <v>12</v>
      </c>
      <c r="E54" s="233">
        <f>Lech1!F45</f>
        <v>8</v>
      </c>
      <c r="G54">
        <f t="shared" ref="G54:G61" si="37">TRUNC(E54/16)</f>
        <v>0</v>
      </c>
      <c r="H54">
        <f t="shared" ref="H54" si="38">TRUNC((D54+G54)/16)</f>
        <v>0</v>
      </c>
      <c r="I54" s="217" t="s">
        <v>29</v>
      </c>
      <c r="J54" s="221">
        <f t="shared" ref="J54" si="39">(C54+H54)</f>
        <v>4</v>
      </c>
      <c r="K54" s="221">
        <f t="shared" ref="K54" si="40">(D54+G54)-(TRUNC((D54+G54)/16)*16)</f>
        <v>12</v>
      </c>
      <c r="L54" s="221">
        <f t="shared" ref="L54" si="41">E54-(TRUNC(E54/16)*16)</f>
        <v>8</v>
      </c>
    </row>
    <row r="55" spans="1:12" x14ac:dyDescent="0.2">
      <c r="A55" s="24" t="s">
        <v>132</v>
      </c>
      <c r="B55" s="24" t="s">
        <v>6</v>
      </c>
      <c r="C55" s="1">
        <f>'Rad1'!D22</f>
        <v>1</v>
      </c>
      <c r="D55" s="245">
        <f>'Rad1'!E22</f>
        <v>1</v>
      </c>
      <c r="E55" s="245">
        <f>'Rad1'!F22</f>
        <v>0</v>
      </c>
      <c r="G55">
        <f t="shared" si="37"/>
        <v>0</v>
      </c>
      <c r="H55">
        <f t="shared" ref="H55" si="42">TRUNC((D55+G55)/16)</f>
        <v>0</v>
      </c>
      <c r="I55" s="217" t="s">
        <v>29</v>
      </c>
      <c r="J55" s="221">
        <f t="shared" ref="J55" si="43">(C55+H55)</f>
        <v>1</v>
      </c>
      <c r="K55" s="221">
        <f t="shared" ref="K55" si="44">(D55+G55)-(TRUNC((D55+G55)/16)*16)</f>
        <v>1</v>
      </c>
      <c r="L55" s="221">
        <f t="shared" ref="L55" si="45">E55-(TRUNC(E55/16)*16)</f>
        <v>0</v>
      </c>
    </row>
    <row r="56" spans="1:12" x14ac:dyDescent="0.2">
      <c r="A56" s="24" t="s">
        <v>133</v>
      </c>
      <c r="B56" s="24" t="s">
        <v>2</v>
      </c>
      <c r="C56" s="1">
        <f>'Rad1'!D51</f>
        <v>0</v>
      </c>
      <c r="D56" s="247">
        <f>'Rad1'!E51</f>
        <v>2</v>
      </c>
      <c r="E56" s="247">
        <f>'Rad1'!F51</f>
        <v>0</v>
      </c>
      <c r="G56">
        <f t="shared" si="37"/>
        <v>0</v>
      </c>
      <c r="H56">
        <f t="shared" ref="H56" si="46">TRUNC((D56+G56)/16)</f>
        <v>0</v>
      </c>
      <c r="I56" s="217" t="s">
        <v>29</v>
      </c>
      <c r="J56" s="221">
        <f t="shared" ref="J56" si="47">(C56+H56)</f>
        <v>0</v>
      </c>
      <c r="K56" s="221">
        <f t="shared" ref="K56" si="48">(D56+G56)-(TRUNC((D56+G56)/16)*16)</f>
        <v>2</v>
      </c>
      <c r="L56" s="221">
        <f t="shared" ref="L56" si="49">E56-(TRUNC(E56/16)*16)</f>
        <v>0</v>
      </c>
    </row>
    <row r="57" spans="1:12" x14ac:dyDescent="0.2">
      <c r="A57" s="24" t="s">
        <v>142</v>
      </c>
      <c r="B57" s="24" t="s">
        <v>3</v>
      </c>
      <c r="C57" s="1">
        <f>Pew!D24</f>
        <v>7</v>
      </c>
      <c r="D57" s="261">
        <f>Pew!E24</f>
        <v>10</v>
      </c>
      <c r="E57" s="261">
        <f>Pew!F24</f>
        <v>0</v>
      </c>
      <c r="G57">
        <f t="shared" si="37"/>
        <v>0</v>
      </c>
      <c r="H57">
        <f t="shared" ref="H57" si="50">TRUNC((D57+G57)/16)</f>
        <v>0</v>
      </c>
      <c r="I57" s="217" t="s">
        <v>29</v>
      </c>
      <c r="J57" s="221">
        <f t="shared" ref="J57" si="51">(C57+H57)</f>
        <v>7</v>
      </c>
      <c r="K57" s="221">
        <f t="shared" ref="K57" si="52">(D57+G57)-(TRUNC((D57+G57)/16)*16)</f>
        <v>10</v>
      </c>
      <c r="L57" s="221">
        <f t="shared" ref="L57" si="53">E57-(TRUNC(E57/16)*16)</f>
        <v>0</v>
      </c>
    </row>
    <row r="58" spans="1:12" x14ac:dyDescent="0.2">
      <c r="A58" s="24" t="s">
        <v>143</v>
      </c>
      <c r="B58" s="24" t="s">
        <v>64</v>
      </c>
      <c r="C58" s="261">
        <f>Pew!D38</f>
        <v>1</v>
      </c>
      <c r="D58" s="261">
        <f>Pew!E38</f>
        <v>13</v>
      </c>
      <c r="E58" s="261">
        <f>Pew!F38</f>
        <v>0</v>
      </c>
      <c r="G58">
        <f t="shared" si="37"/>
        <v>0</v>
      </c>
      <c r="H58">
        <f t="shared" ref="H58" si="54">TRUNC((D58+G58)/16)</f>
        <v>0</v>
      </c>
      <c r="I58" s="217" t="s">
        <v>29</v>
      </c>
      <c r="J58" s="221">
        <f t="shared" ref="J58" si="55">(C58+H58)</f>
        <v>1</v>
      </c>
      <c r="K58" s="221">
        <f t="shared" ref="K58" si="56">(D58+G58)-(TRUNC((D58+G58)/16)*16)</f>
        <v>13</v>
      </c>
      <c r="L58" s="221">
        <f t="shared" ref="L58" si="57">E58-(TRUNC(E58/16)*16)</f>
        <v>0</v>
      </c>
    </row>
    <row r="59" spans="1:12" x14ac:dyDescent="0.2">
      <c r="A59" s="24" t="s">
        <v>146</v>
      </c>
      <c r="B59" s="24" t="s">
        <v>2</v>
      </c>
      <c r="C59" s="261">
        <f>Pew!D46</f>
        <v>0</v>
      </c>
      <c r="D59" s="261">
        <f>Pew!E46</f>
        <v>14</v>
      </c>
      <c r="E59" s="261">
        <f>Pew!F46</f>
        <v>0</v>
      </c>
      <c r="G59">
        <f t="shared" si="37"/>
        <v>0</v>
      </c>
      <c r="H59">
        <f t="shared" ref="H59" si="58">TRUNC((D59+G59)/16)</f>
        <v>0</v>
      </c>
      <c r="I59" s="217" t="s">
        <v>29</v>
      </c>
      <c r="J59" s="221">
        <f t="shared" ref="J59" si="59">(C59+H59)</f>
        <v>0</v>
      </c>
      <c r="K59" s="221">
        <f t="shared" ref="K59" si="60">(D59+G59)-(TRUNC((D59+G59)/16)*16)</f>
        <v>14</v>
      </c>
      <c r="L59" s="221">
        <f t="shared" ref="L59" si="61">E59-(TRUNC(E59/16)*16)</f>
        <v>0</v>
      </c>
    </row>
    <row r="60" spans="1:12" x14ac:dyDescent="0.2">
      <c r="A60" s="24" t="s">
        <v>147</v>
      </c>
      <c r="B60" s="24" t="s">
        <v>2</v>
      </c>
      <c r="C60" s="261">
        <f>Pew!D47</f>
        <v>3</v>
      </c>
      <c r="D60" s="261">
        <f>Pew!E47</f>
        <v>14</v>
      </c>
      <c r="E60" s="261">
        <f>Pew!F47</f>
        <v>0</v>
      </c>
      <c r="G60">
        <f t="shared" si="37"/>
        <v>0</v>
      </c>
      <c r="H60">
        <f t="shared" ref="H60" si="62">TRUNC((D60+G60)/16)</f>
        <v>0</v>
      </c>
      <c r="I60" s="217" t="s">
        <v>29</v>
      </c>
      <c r="J60" s="221">
        <f t="shared" ref="J60" si="63">(C60+H60)</f>
        <v>3</v>
      </c>
      <c r="K60" s="221">
        <f t="shared" ref="K60" si="64">(D60+G60)-(TRUNC((D60+G60)/16)*16)</f>
        <v>14</v>
      </c>
      <c r="L60" s="221">
        <f t="shared" ref="L60" si="65">E60-(TRUNC(E60/16)*16)</f>
        <v>0</v>
      </c>
    </row>
    <row r="61" spans="1:12" x14ac:dyDescent="0.2">
      <c r="A61" s="24" t="s">
        <v>148</v>
      </c>
      <c r="B61" s="24" t="s">
        <v>2</v>
      </c>
      <c r="C61" s="261">
        <f>Pew!D48</f>
        <v>3</v>
      </c>
      <c r="D61" s="261">
        <f>Pew!E48</f>
        <v>8</v>
      </c>
      <c r="E61" s="261">
        <f>Pew!F48</f>
        <v>0</v>
      </c>
      <c r="F61" s="261"/>
      <c r="G61">
        <f t="shared" si="37"/>
        <v>0</v>
      </c>
      <c r="H61">
        <f t="shared" ref="H61" si="66">TRUNC((D61+G61)/16)</f>
        <v>0</v>
      </c>
      <c r="I61" s="217" t="s">
        <v>29</v>
      </c>
      <c r="J61" s="221">
        <f t="shared" ref="J61" si="67">(C61+H61)</f>
        <v>3</v>
      </c>
      <c r="K61" s="221">
        <f t="shared" ref="K61" si="68">(D61+G61)-(TRUNC((D61+G61)/16)*16)</f>
        <v>8</v>
      </c>
      <c r="L61" s="221">
        <f t="shared" ref="L61" si="69">E61-(TRUNC(E61/16)*16)</f>
        <v>0</v>
      </c>
    </row>
  </sheetData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2"/>
  <sheetViews>
    <sheetView topLeftCell="A22" zoomScaleNormal="100" workbookViewId="0">
      <selection activeCell="F3" sqref="F3"/>
    </sheetView>
  </sheetViews>
  <sheetFormatPr defaultRowHeight="12.75" x14ac:dyDescent="0.2"/>
  <cols>
    <col min="1" max="1" width="16.7109375" style="20" customWidth="1"/>
    <col min="2" max="2" width="17.7109375" customWidth="1"/>
    <col min="3" max="7" width="9.28515625" style="1" customWidth="1"/>
    <col min="8" max="11" width="9.140625" style="1"/>
  </cols>
  <sheetData>
    <row r="1" spans="1:11" ht="13.5" thickBot="1" x14ac:dyDescent="0.25">
      <c r="A1" s="21" t="s">
        <v>0</v>
      </c>
      <c r="B1" s="2" t="s">
        <v>4</v>
      </c>
      <c r="C1" s="3" t="s">
        <v>1</v>
      </c>
      <c r="D1" s="3" t="s">
        <v>2</v>
      </c>
      <c r="E1" s="3" t="s">
        <v>18</v>
      </c>
      <c r="F1" s="3" t="s">
        <v>3</v>
      </c>
      <c r="G1" s="3" t="s">
        <v>11</v>
      </c>
      <c r="H1" s="193" t="s">
        <v>110</v>
      </c>
      <c r="I1" s="3" t="s">
        <v>7</v>
      </c>
      <c r="J1" s="3" t="s">
        <v>8</v>
      </c>
      <c r="K1" s="3" t="s">
        <v>13</v>
      </c>
    </row>
    <row r="2" spans="1:11" ht="13.5" thickBot="1" x14ac:dyDescent="0.25">
      <c r="A2" s="21" t="str">
        <f>'SB1'!A3</f>
        <v>P.GILBERT</v>
      </c>
      <c r="B2" s="21" t="str">
        <f>'SB1'!B3</f>
        <v>Isis A</v>
      </c>
      <c r="C2" s="22">
        <f>'SB1'!C3</f>
        <v>4</v>
      </c>
      <c r="D2" s="22">
        <f>Clan!C3</f>
        <v>6</v>
      </c>
      <c r="E2" s="22">
        <f>Lech1!C3</f>
        <v>4</v>
      </c>
      <c r="F2" s="22">
        <f>'Rad1'!C3</f>
        <v>4</v>
      </c>
      <c r="G2" s="22">
        <f>Pew!C3</f>
        <v>3</v>
      </c>
      <c r="H2" s="22">
        <f>SUM(C2:G2)</f>
        <v>21</v>
      </c>
      <c r="I2" s="22">
        <f>Weights!J2</f>
        <v>17</v>
      </c>
      <c r="J2" s="22">
        <f>Weights!K2</f>
        <v>4</v>
      </c>
      <c r="K2" s="22">
        <f>Weights!L2</f>
        <v>0</v>
      </c>
    </row>
    <row r="3" spans="1:11" ht="13.5" thickBot="1" x14ac:dyDescent="0.25">
      <c r="A3" s="21" t="str">
        <f>'SB1'!A4</f>
        <v>M.ROZIER</v>
      </c>
      <c r="B3" s="21" t="str">
        <f>'SB1'!B4</f>
        <v>Isis A</v>
      </c>
      <c r="C3" s="22">
        <f>'SB1'!C4</f>
        <v>7</v>
      </c>
      <c r="D3" s="22">
        <f>Clan!C4</f>
        <v>4</v>
      </c>
      <c r="E3" s="22">
        <f>Lech1!C4</f>
        <v>0</v>
      </c>
      <c r="F3" s="218"/>
      <c r="G3" s="218"/>
      <c r="H3" s="22">
        <f t="shared" ref="H3:H37" si="0">SUM(C3:G3)</f>
        <v>11</v>
      </c>
      <c r="I3" s="22">
        <f>Weights!J3</f>
        <v>9</v>
      </c>
      <c r="J3" s="22">
        <f>Weights!K3</f>
        <v>11</v>
      </c>
      <c r="K3" s="22">
        <f>Weights!L3</f>
        <v>8</v>
      </c>
    </row>
    <row r="4" spans="1:11" ht="13.5" thickBot="1" x14ac:dyDescent="0.25">
      <c r="A4" s="21" t="str">
        <f>'SB1'!A5</f>
        <v>N.RUSSELL</v>
      </c>
      <c r="B4" s="21" t="str">
        <f>'SB1'!B5</f>
        <v>Isis A</v>
      </c>
      <c r="C4" s="22">
        <f>'SB1'!C5</f>
        <v>5</v>
      </c>
      <c r="D4" s="22">
        <f>Clan!C5</f>
        <v>7</v>
      </c>
      <c r="E4" s="22">
        <f>Lech1!C5</f>
        <v>7</v>
      </c>
      <c r="F4" s="22">
        <f>'Rad1'!C5</f>
        <v>7</v>
      </c>
      <c r="G4" s="22">
        <f>Pew!C5</f>
        <v>6</v>
      </c>
      <c r="H4" s="22">
        <f t="shared" si="0"/>
        <v>32</v>
      </c>
      <c r="I4" s="22">
        <f>Weights!J4</f>
        <v>30</v>
      </c>
      <c r="J4" s="22">
        <f>Weights!K4</f>
        <v>0</v>
      </c>
      <c r="K4" s="22">
        <f>Weights!L4</f>
        <v>8</v>
      </c>
    </row>
    <row r="5" spans="1:11" ht="13.5" thickBot="1" x14ac:dyDescent="0.25">
      <c r="A5" s="21" t="str">
        <f>'SB1'!A6</f>
        <v>P.RICE</v>
      </c>
      <c r="B5" s="21" t="str">
        <f>'SB1'!B6</f>
        <v>Isis A</v>
      </c>
      <c r="C5" s="22">
        <f>'SB1'!C6</f>
        <v>3</v>
      </c>
      <c r="D5" s="218"/>
      <c r="E5" s="218"/>
      <c r="F5" s="22">
        <f>'Rad1'!C8</f>
        <v>5</v>
      </c>
      <c r="G5" s="22">
        <f>Pew!C6</f>
        <v>6</v>
      </c>
      <c r="H5" s="22">
        <f t="shared" si="0"/>
        <v>14</v>
      </c>
      <c r="I5" s="22">
        <f>Weights!J5</f>
        <v>24</v>
      </c>
      <c r="J5" s="22">
        <f>Weights!K5</f>
        <v>12</v>
      </c>
      <c r="K5" s="22">
        <f>Weights!L5</f>
        <v>8</v>
      </c>
    </row>
    <row r="6" spans="1:11" ht="13.5" thickBot="1" x14ac:dyDescent="0.25">
      <c r="A6" s="21" t="str">
        <f>'SB1'!A7</f>
        <v>G.DAVIS</v>
      </c>
      <c r="B6" s="21" t="str">
        <f>'SB1'!B7</f>
        <v>Isis A</v>
      </c>
      <c r="C6" s="22">
        <f>'SB1'!C7</f>
        <v>4</v>
      </c>
      <c r="D6" s="218"/>
      <c r="E6" s="22">
        <f>Lech1!C9</f>
        <v>7</v>
      </c>
      <c r="F6" s="22">
        <f>'Rad1'!C9</f>
        <v>6</v>
      </c>
      <c r="G6" s="22">
        <f>Pew!C8</f>
        <v>4</v>
      </c>
      <c r="H6" s="22">
        <f t="shared" si="0"/>
        <v>21</v>
      </c>
      <c r="I6" s="22">
        <f>Weights!J6</f>
        <v>28</v>
      </c>
      <c r="J6" s="22">
        <f>Weights!K6</f>
        <v>6</v>
      </c>
      <c r="K6" s="22">
        <f>Weights!L6</f>
        <v>0</v>
      </c>
    </row>
    <row r="7" spans="1:11" ht="13.5" thickBot="1" x14ac:dyDescent="0.25">
      <c r="A7" s="21" t="str">
        <f>'SB1'!A8</f>
        <v>K.TAYLOR</v>
      </c>
      <c r="B7" s="21" t="str">
        <f>'SB1'!B8</f>
        <v>Isis A</v>
      </c>
      <c r="C7" s="22">
        <f>'SB1'!C8</f>
        <v>3</v>
      </c>
      <c r="D7" s="22">
        <f>Clan!C10</f>
        <v>5</v>
      </c>
      <c r="E7" s="22">
        <f>Lech1!C10</f>
        <v>2</v>
      </c>
      <c r="F7" s="22">
        <f>'Rad1'!C10</f>
        <v>6</v>
      </c>
      <c r="G7" s="22">
        <f>Pew!C9</f>
        <v>6</v>
      </c>
      <c r="H7" s="22">
        <f t="shared" si="0"/>
        <v>22</v>
      </c>
      <c r="I7" s="22">
        <f>Weights!J7</f>
        <v>18</v>
      </c>
      <c r="J7" s="22">
        <f>Weights!K7</f>
        <v>11</v>
      </c>
      <c r="K7" s="22">
        <f>Weights!L7</f>
        <v>8</v>
      </c>
    </row>
    <row r="8" spans="1:11" ht="13.5" thickBot="1" x14ac:dyDescent="0.25">
      <c r="A8" s="21" t="str">
        <f>'SB1'!A9</f>
        <v>P.McKAY</v>
      </c>
      <c r="B8" s="21" t="str">
        <f>'SB1'!B9</f>
        <v>Isis B</v>
      </c>
      <c r="C8" s="22">
        <f>'SB1'!C9</f>
        <v>2</v>
      </c>
      <c r="D8" s="22">
        <f>Clan!C11</f>
        <v>7</v>
      </c>
      <c r="E8" s="22">
        <f>Lech1!C11</f>
        <v>7</v>
      </c>
      <c r="F8" s="22">
        <f>'Rad1'!C11</f>
        <v>7</v>
      </c>
      <c r="G8" s="22">
        <f>Pew!C10</f>
        <v>5</v>
      </c>
      <c r="H8" s="22">
        <f t="shared" si="0"/>
        <v>28</v>
      </c>
      <c r="I8" s="22">
        <f>Weights!J8</f>
        <v>22</v>
      </c>
      <c r="J8" s="22">
        <f>Weights!K8</f>
        <v>7</v>
      </c>
      <c r="K8" s="22">
        <f>Weights!L8</f>
        <v>8</v>
      </c>
    </row>
    <row r="9" spans="1:11" ht="13.5" thickBot="1" x14ac:dyDescent="0.25">
      <c r="A9" s="21" t="str">
        <f>'SB1'!A10</f>
        <v>J.BONE</v>
      </c>
      <c r="B9" s="21" t="str">
        <f>'SB1'!B10</f>
        <v>Isis B</v>
      </c>
      <c r="C9" s="22">
        <f>'SB1'!C10</f>
        <v>4</v>
      </c>
      <c r="D9" s="22">
        <f>Clan!C12</f>
        <v>3</v>
      </c>
      <c r="E9" s="22">
        <f>Lech1!C12</f>
        <v>7</v>
      </c>
      <c r="F9" s="22">
        <f>'Rad1'!C12</f>
        <v>5</v>
      </c>
      <c r="G9" s="22">
        <f>Pew!C11</f>
        <v>7</v>
      </c>
      <c r="H9" s="22">
        <f t="shared" si="0"/>
        <v>26</v>
      </c>
      <c r="I9" s="22">
        <f>Weights!J9</f>
        <v>23</v>
      </c>
      <c r="J9" s="22">
        <f>Weights!K9</f>
        <v>14</v>
      </c>
      <c r="K9" s="22">
        <f>Weights!L9</f>
        <v>0</v>
      </c>
    </row>
    <row r="10" spans="1:11" ht="13.5" thickBot="1" x14ac:dyDescent="0.25">
      <c r="A10" s="21" t="str">
        <f>'SB1'!A11</f>
        <v>B.MURTOUGH</v>
      </c>
      <c r="B10" s="21" t="str">
        <f>'SB1'!B11</f>
        <v>Isis B</v>
      </c>
      <c r="C10" s="22">
        <f>'SB1'!C11</f>
        <v>7</v>
      </c>
      <c r="D10" s="22">
        <f>Clan!C13</f>
        <v>4</v>
      </c>
      <c r="E10" s="22">
        <f>Lech1!C13</f>
        <v>6</v>
      </c>
      <c r="F10" s="22">
        <f>'Rad1'!C13</f>
        <v>4</v>
      </c>
      <c r="G10" s="22">
        <f>Pew!C12</f>
        <v>7</v>
      </c>
      <c r="H10" s="22">
        <f t="shared" si="0"/>
        <v>28</v>
      </c>
      <c r="I10" s="22">
        <f>Weights!J10</f>
        <v>27</v>
      </c>
      <c r="J10" s="22">
        <f>Weights!K10</f>
        <v>13</v>
      </c>
      <c r="K10" s="22">
        <f>Weights!L10</f>
        <v>8</v>
      </c>
    </row>
    <row r="11" spans="1:11" ht="13.5" thickBot="1" x14ac:dyDescent="0.25">
      <c r="A11" s="21" t="str">
        <f>'SB1'!A12</f>
        <v>J.RICHARDS</v>
      </c>
      <c r="B11" s="21" t="str">
        <f>'SB1'!B12</f>
        <v>Isis B</v>
      </c>
      <c r="C11" s="22">
        <f>'SB1'!C12</f>
        <v>5</v>
      </c>
      <c r="D11" s="22">
        <f>Clan!C14</f>
        <v>4</v>
      </c>
      <c r="E11" s="22">
        <f>Lech1!C14</f>
        <v>2</v>
      </c>
      <c r="F11" s="22">
        <f>'Rad1'!C14</f>
        <v>1</v>
      </c>
      <c r="G11" s="22">
        <f>Pew!C13</f>
        <v>4</v>
      </c>
      <c r="H11" s="22">
        <f t="shared" si="0"/>
        <v>16</v>
      </c>
      <c r="I11" s="22">
        <f>Weights!J11</f>
        <v>13</v>
      </c>
      <c r="J11" s="22">
        <f>Weights!K11</f>
        <v>11</v>
      </c>
      <c r="K11" s="22">
        <f>Weights!L11</f>
        <v>8</v>
      </c>
    </row>
    <row r="12" spans="1:11" ht="13.5" thickBot="1" x14ac:dyDescent="0.25">
      <c r="A12" s="21" t="str">
        <f>'SB1'!A13</f>
        <v>E.BYRNE</v>
      </c>
      <c r="B12" s="21" t="str">
        <f>'SB1'!B13</f>
        <v>Isis B</v>
      </c>
      <c r="C12" s="22">
        <f>'SB1'!C13</f>
        <v>6</v>
      </c>
      <c r="D12" s="22">
        <f>Clan!C15</f>
        <v>5</v>
      </c>
      <c r="E12" s="22">
        <f>Lech1!C15</f>
        <v>3</v>
      </c>
      <c r="F12" s="22">
        <f>'Rad1'!C15</f>
        <v>4</v>
      </c>
      <c r="G12" s="22">
        <f>Pew!C14</f>
        <v>7</v>
      </c>
      <c r="H12" s="22">
        <f t="shared" si="0"/>
        <v>25</v>
      </c>
      <c r="I12" s="22">
        <f>Weights!J12</f>
        <v>36</v>
      </c>
      <c r="J12" s="22">
        <f>Weights!K12</f>
        <v>5</v>
      </c>
      <c r="K12" s="22">
        <f>Weights!L12</f>
        <v>8</v>
      </c>
    </row>
    <row r="13" spans="1:11" ht="13.5" thickBot="1" x14ac:dyDescent="0.25">
      <c r="A13" s="21" t="str">
        <f>'SB1'!A14</f>
        <v>L.BALDWIN</v>
      </c>
      <c r="B13" s="21" t="str">
        <f>'SB1'!B14</f>
        <v>Isis B</v>
      </c>
      <c r="C13" s="22">
        <f>'SB1'!C14</f>
        <v>7</v>
      </c>
      <c r="D13" s="22">
        <f>Clan!C16</f>
        <v>4</v>
      </c>
      <c r="E13" s="22">
        <f>Lech1!C16</f>
        <v>4</v>
      </c>
      <c r="F13" s="22">
        <f>'Rad1'!C16</f>
        <v>4</v>
      </c>
      <c r="G13" s="22">
        <f>Pew!C15</f>
        <v>6</v>
      </c>
      <c r="H13" s="22">
        <f t="shared" si="0"/>
        <v>25</v>
      </c>
      <c r="I13" s="22">
        <f>Weights!J13</f>
        <v>19</v>
      </c>
      <c r="J13" s="22">
        <f>Weights!K13</f>
        <v>15</v>
      </c>
      <c r="K13" s="22">
        <f>Weights!L13</f>
        <v>8</v>
      </c>
    </row>
    <row r="14" spans="1:11" ht="13.5" thickBot="1" x14ac:dyDescent="0.25">
      <c r="A14" s="21" t="str">
        <f>'SB1'!A15</f>
        <v>B.FLETCHER</v>
      </c>
      <c r="B14" s="21" t="str">
        <f>'SB1'!B15</f>
        <v>Isis C</v>
      </c>
      <c r="C14" s="22">
        <f>'SB1'!C15</f>
        <v>5</v>
      </c>
      <c r="D14" s="22">
        <f>Clan!C17</f>
        <v>6</v>
      </c>
      <c r="E14" s="218"/>
      <c r="F14" s="218"/>
      <c r="G14" s="218"/>
      <c r="H14" s="22">
        <f t="shared" si="0"/>
        <v>11</v>
      </c>
      <c r="I14" s="22">
        <f>Weights!J14</f>
        <v>5</v>
      </c>
      <c r="J14" s="22">
        <f>Weights!K14</f>
        <v>5</v>
      </c>
      <c r="K14" s="22">
        <f>Weights!L14</f>
        <v>8</v>
      </c>
    </row>
    <row r="15" spans="1:11" ht="13.5" thickBot="1" x14ac:dyDescent="0.25">
      <c r="A15" s="21">
        <f>'SB1'!A16</f>
        <v>0</v>
      </c>
      <c r="B15" s="21" t="str">
        <f>'SB1'!B16</f>
        <v>Isis C</v>
      </c>
      <c r="C15" s="22"/>
      <c r="D15" s="22"/>
      <c r="E15" s="22"/>
      <c r="F15" s="22"/>
      <c r="G15" s="22"/>
      <c r="H15" s="22"/>
      <c r="I15" s="22"/>
      <c r="J15" s="22"/>
      <c r="K15" s="22"/>
    </row>
    <row r="16" spans="1:11" ht="13.5" thickBot="1" x14ac:dyDescent="0.25">
      <c r="A16" s="21" t="str">
        <f>'SB1'!A17</f>
        <v>C.REYNOLDS</v>
      </c>
      <c r="B16" s="21" t="str">
        <f>'SB1'!B17</f>
        <v>Isis C</v>
      </c>
      <c r="C16" s="22">
        <f>'SB1'!C17</f>
        <v>3</v>
      </c>
      <c r="D16" s="22">
        <f>Clan!C19</f>
        <v>0</v>
      </c>
      <c r="E16" s="22">
        <f>Lech1!C19</f>
        <v>1</v>
      </c>
      <c r="F16" s="218"/>
      <c r="G16" s="22">
        <f>Pew!C18</f>
        <v>0</v>
      </c>
      <c r="H16" s="22">
        <f t="shared" si="0"/>
        <v>4</v>
      </c>
      <c r="I16" s="22">
        <f>Weights!J16</f>
        <v>5</v>
      </c>
      <c r="J16" s="22">
        <f>Weights!K16</f>
        <v>7</v>
      </c>
      <c r="K16" s="22">
        <f>Weights!L16</f>
        <v>0</v>
      </c>
    </row>
    <row r="17" spans="1:11" ht="13.5" thickBot="1" x14ac:dyDescent="0.25">
      <c r="A17" s="21" t="str">
        <f>'SB1'!A18</f>
        <v>S.BULL</v>
      </c>
      <c r="B17" s="21" t="str">
        <f>'SB1'!B18</f>
        <v>Isis C</v>
      </c>
      <c r="C17" s="22">
        <f>'SB1'!C18</f>
        <v>1</v>
      </c>
      <c r="D17" s="22">
        <f>Clan!C20</f>
        <v>3</v>
      </c>
      <c r="E17" s="22">
        <f>Lech1!C20</f>
        <v>3</v>
      </c>
      <c r="F17" s="22">
        <f>'Rad1'!C21</f>
        <v>0</v>
      </c>
      <c r="G17" s="22">
        <f>Pew!C19</f>
        <v>4</v>
      </c>
      <c r="H17" s="22">
        <f t="shared" si="0"/>
        <v>11</v>
      </c>
      <c r="I17" s="22">
        <f>Weights!J17</f>
        <v>8</v>
      </c>
      <c r="J17" s="22">
        <f>Weights!K17</f>
        <v>0</v>
      </c>
      <c r="K17" s="22">
        <f>Weights!L17</f>
        <v>0</v>
      </c>
    </row>
    <row r="18" spans="1:11" ht="13.5" thickBot="1" x14ac:dyDescent="0.25">
      <c r="A18" s="21" t="str">
        <f>'SB1'!A19</f>
        <v>B.TAPHOUSE</v>
      </c>
      <c r="B18" s="21" t="str">
        <f>'SB1'!B19</f>
        <v>Isis C</v>
      </c>
      <c r="C18" s="22">
        <f>'SB1'!C19</f>
        <v>3</v>
      </c>
      <c r="D18" s="22">
        <f>Clan!C23</f>
        <v>0</v>
      </c>
      <c r="E18" s="22">
        <f>Lech1!C21</f>
        <v>3</v>
      </c>
      <c r="F18" s="22">
        <f>'Rad1'!C23</f>
        <v>3</v>
      </c>
      <c r="G18" s="218"/>
      <c r="H18" s="22">
        <f t="shared" si="0"/>
        <v>9</v>
      </c>
      <c r="I18" s="22">
        <f>Weights!J18</f>
        <v>9</v>
      </c>
      <c r="J18" s="22">
        <f>Weights!K18</f>
        <v>15</v>
      </c>
      <c r="K18" s="22">
        <f>Weights!L18</f>
        <v>0</v>
      </c>
    </row>
    <row r="19" spans="1:11" ht="13.5" thickBot="1" x14ac:dyDescent="0.25">
      <c r="A19" s="223" t="s">
        <v>140</v>
      </c>
      <c r="B19" s="21" t="str">
        <f>'SB1'!B20</f>
        <v>Isis C</v>
      </c>
      <c r="C19" s="218"/>
      <c r="D19" s="218"/>
      <c r="E19" s="218"/>
      <c r="F19" s="218"/>
      <c r="G19" s="22">
        <v>0</v>
      </c>
      <c r="H19" s="22">
        <v>0</v>
      </c>
      <c r="I19" s="22">
        <v>0</v>
      </c>
      <c r="J19" s="22">
        <v>0</v>
      </c>
      <c r="K19" s="22">
        <v>0</v>
      </c>
    </row>
    <row r="20" spans="1:11" ht="13.5" thickBot="1" x14ac:dyDescent="0.25">
      <c r="A20" s="21" t="str">
        <f>'SB1'!A21</f>
        <v>B.BALLARD</v>
      </c>
      <c r="B20" s="21" t="str">
        <f>'SB1'!B21</f>
        <v>Radcot</v>
      </c>
      <c r="C20" s="22">
        <f>'SB1'!C21</f>
        <v>7</v>
      </c>
      <c r="D20" s="218"/>
      <c r="E20" s="218"/>
      <c r="F20" s="218"/>
      <c r="G20" s="22">
        <f>Pew!C22</f>
        <v>6</v>
      </c>
      <c r="H20" s="22">
        <f t="shared" si="0"/>
        <v>13</v>
      </c>
      <c r="I20" s="22">
        <f>Weights!J20</f>
        <v>12</v>
      </c>
      <c r="J20" s="22">
        <f>Weights!K20</f>
        <v>12</v>
      </c>
      <c r="K20" s="22">
        <f>Weights!L20</f>
        <v>8</v>
      </c>
    </row>
    <row r="21" spans="1:11" ht="13.5" thickBot="1" x14ac:dyDescent="0.25">
      <c r="A21" s="21" t="str">
        <f>'SB1'!A22</f>
        <v>F.HUMPHREYS</v>
      </c>
      <c r="B21" s="21" t="str">
        <f>'SB1'!B22</f>
        <v>Radcot</v>
      </c>
      <c r="C21" s="22">
        <f>'SB1'!C22</f>
        <v>6</v>
      </c>
      <c r="D21" s="22">
        <f>Clan!C26</f>
        <v>6</v>
      </c>
      <c r="E21" s="22">
        <f>Lech1!C25</f>
        <v>5</v>
      </c>
      <c r="F21" s="22">
        <f>'Rad1'!C27</f>
        <v>5</v>
      </c>
      <c r="G21" s="218"/>
      <c r="H21" s="22">
        <f t="shared" si="0"/>
        <v>22</v>
      </c>
      <c r="I21" s="22">
        <f>Weights!J21</f>
        <v>18</v>
      </c>
      <c r="J21" s="22">
        <f>Weights!K21</f>
        <v>1</v>
      </c>
      <c r="K21" s="22">
        <f>Weights!L21</f>
        <v>8</v>
      </c>
    </row>
    <row r="22" spans="1:11" ht="13.5" thickBot="1" x14ac:dyDescent="0.25">
      <c r="A22" s="21" t="str">
        <f>'SB1'!A23</f>
        <v>C.BOWEN</v>
      </c>
      <c r="B22" s="21" t="str">
        <f>'SB1'!B23</f>
        <v>Radcot</v>
      </c>
      <c r="C22" s="22">
        <f>'SB1'!C23</f>
        <v>5</v>
      </c>
      <c r="D22" s="22">
        <f>Clan!C27</f>
        <v>5</v>
      </c>
      <c r="E22" s="22">
        <f>Lech1!C26</f>
        <v>5</v>
      </c>
      <c r="F22" s="22">
        <f>'Rad1'!C28</f>
        <v>6</v>
      </c>
      <c r="G22" s="22">
        <f>Pew!C25</f>
        <v>3</v>
      </c>
      <c r="H22" s="22">
        <f t="shared" si="0"/>
        <v>24</v>
      </c>
      <c r="I22" s="22">
        <f>Weights!J22</f>
        <v>34</v>
      </c>
      <c r="J22" s="22">
        <f>Weights!K22</f>
        <v>0</v>
      </c>
      <c r="K22" s="22">
        <f>Weights!L22</f>
        <v>8</v>
      </c>
    </row>
    <row r="23" spans="1:11" ht="13.5" thickBot="1" x14ac:dyDescent="0.25">
      <c r="A23" s="21" t="str">
        <f>'SB1'!A24</f>
        <v>S.ARTHURS</v>
      </c>
      <c r="B23" s="21" t="str">
        <f>'SB1'!B24</f>
        <v>Radcot</v>
      </c>
      <c r="C23" s="22">
        <f>'SB1'!C24</f>
        <v>6</v>
      </c>
      <c r="D23" s="22">
        <f>Clan!C28</f>
        <v>3</v>
      </c>
      <c r="E23" s="22">
        <f>Lech1!C27</f>
        <v>5</v>
      </c>
      <c r="F23" s="22">
        <f>'Rad1'!C29</f>
        <v>7</v>
      </c>
      <c r="G23" s="22">
        <f>Pew!C26</f>
        <v>4</v>
      </c>
      <c r="H23" s="22">
        <f t="shared" si="0"/>
        <v>25</v>
      </c>
      <c r="I23" s="22">
        <f>Weights!J23</f>
        <v>22</v>
      </c>
      <c r="J23" s="22">
        <f>Weights!K23</f>
        <v>1</v>
      </c>
      <c r="K23" s="22">
        <f>Weights!L23</f>
        <v>8</v>
      </c>
    </row>
    <row r="24" spans="1:11" ht="13.5" thickBot="1" x14ac:dyDescent="0.25">
      <c r="A24" s="21" t="str">
        <f>'SB1'!A25</f>
        <v>G.DIDCOCK</v>
      </c>
      <c r="B24" s="21" t="str">
        <f>'SB1'!B25</f>
        <v>Radcot</v>
      </c>
      <c r="C24" s="22">
        <f>'SB1'!C25</f>
        <v>5</v>
      </c>
      <c r="D24" s="22">
        <f>Clan!C30</f>
        <v>3</v>
      </c>
      <c r="E24" s="22">
        <f>Lech1!C28</f>
        <v>7</v>
      </c>
      <c r="F24" s="22">
        <f>'Rad1'!C30</f>
        <v>3</v>
      </c>
      <c r="G24" s="22">
        <f>Pew!C27</f>
        <v>3</v>
      </c>
      <c r="H24" s="22">
        <f t="shared" si="0"/>
        <v>21</v>
      </c>
      <c r="I24" s="22">
        <f>Weights!J24</f>
        <v>24</v>
      </c>
      <c r="J24" s="22">
        <f>Weights!K24</f>
        <v>5</v>
      </c>
      <c r="K24" s="22">
        <f>Weights!L24</f>
        <v>8</v>
      </c>
    </row>
    <row r="25" spans="1:11" ht="13.5" thickBot="1" x14ac:dyDescent="0.25">
      <c r="A25" s="21" t="str">
        <f>'SB1'!A26</f>
        <v>J.SWANN</v>
      </c>
      <c r="B25" s="21" t="str">
        <f>'SB1'!B26</f>
        <v>Radcot</v>
      </c>
      <c r="C25" s="22">
        <f>'SB1'!C26</f>
        <v>5</v>
      </c>
      <c r="D25" s="22">
        <f>Clan!C31</f>
        <v>5</v>
      </c>
      <c r="E25" s="22">
        <f>Lech1!C29</f>
        <v>6</v>
      </c>
      <c r="F25" s="22">
        <f>'Rad1'!C31</f>
        <v>5</v>
      </c>
      <c r="G25" s="22">
        <f>Pew!C28</f>
        <v>4</v>
      </c>
      <c r="H25" s="22">
        <f t="shared" si="0"/>
        <v>25</v>
      </c>
      <c r="I25" s="22">
        <f>Weights!J25</f>
        <v>19</v>
      </c>
      <c r="J25" s="22">
        <f>Weights!K25</f>
        <v>15</v>
      </c>
      <c r="K25" s="22">
        <f>Weights!L25</f>
        <v>0</v>
      </c>
    </row>
    <row r="26" spans="1:11" ht="13.5" thickBot="1" x14ac:dyDescent="0.25">
      <c r="A26" s="21" t="str">
        <f>'SB1'!A27</f>
        <v>L.POCOCK</v>
      </c>
      <c r="B26" s="21" t="str">
        <f>'SB1'!B27</f>
        <v>Pewsey A</v>
      </c>
      <c r="C26" s="22">
        <f>'SB1'!C27</f>
        <v>3</v>
      </c>
      <c r="D26" s="22">
        <f>Clan!C32</f>
        <v>7</v>
      </c>
      <c r="E26" s="22">
        <f>Lech1!C30</f>
        <v>6</v>
      </c>
      <c r="F26" s="22">
        <f>'Rad1'!C32</f>
        <v>4</v>
      </c>
      <c r="G26" s="22">
        <f>Pew!C29</f>
        <v>5</v>
      </c>
      <c r="H26" s="22">
        <f t="shared" si="0"/>
        <v>25</v>
      </c>
      <c r="I26" s="22">
        <f>Weights!J26</f>
        <v>21</v>
      </c>
      <c r="J26" s="22">
        <f>Weights!K26</f>
        <v>15</v>
      </c>
      <c r="K26" s="22">
        <f>Weights!L26</f>
        <v>8</v>
      </c>
    </row>
    <row r="27" spans="1:11" ht="13.5" thickBot="1" x14ac:dyDescent="0.25">
      <c r="A27" s="21" t="str">
        <f>'SB1'!A28</f>
        <v>B.JACKSON</v>
      </c>
      <c r="B27" s="21" t="str">
        <f>'SB1'!B28</f>
        <v>Pewsey A</v>
      </c>
      <c r="C27" s="22">
        <f>'SB1'!C28</f>
        <v>5</v>
      </c>
      <c r="D27" s="22">
        <f>Clan!C33</f>
        <v>2</v>
      </c>
      <c r="E27" s="22">
        <f>Lech1!C31</f>
        <v>5</v>
      </c>
      <c r="F27" s="22">
        <f>'Rad1'!C33</f>
        <v>2</v>
      </c>
      <c r="G27" s="22">
        <f>Pew!C30</f>
        <v>1</v>
      </c>
      <c r="H27" s="22">
        <f t="shared" si="0"/>
        <v>15</v>
      </c>
      <c r="I27" s="22">
        <f>Weights!J27</f>
        <v>15</v>
      </c>
      <c r="J27" s="22">
        <f>Weights!K27</f>
        <v>13</v>
      </c>
      <c r="K27" s="22">
        <f>Weights!L27</f>
        <v>0</v>
      </c>
    </row>
    <row r="28" spans="1:11" ht="13.5" thickBot="1" x14ac:dyDescent="0.25">
      <c r="A28" s="21" t="str">
        <f>'SB1'!A29</f>
        <v>C.RUSHTON</v>
      </c>
      <c r="B28" s="21" t="str">
        <f>'SB1'!B29</f>
        <v>Pewsey A</v>
      </c>
      <c r="C28" s="22">
        <f>'SB1'!C29</f>
        <v>6</v>
      </c>
      <c r="D28" s="22">
        <f>Clan!C34</f>
        <v>5</v>
      </c>
      <c r="E28" s="22">
        <f>Lech1!C32</f>
        <v>4</v>
      </c>
      <c r="F28" s="22">
        <f>'Rad1'!C34</f>
        <v>6</v>
      </c>
      <c r="G28" s="22">
        <f>Pew!C31</f>
        <v>5</v>
      </c>
      <c r="H28" s="22">
        <f t="shared" si="0"/>
        <v>26</v>
      </c>
      <c r="I28" s="22">
        <f>Weights!J28</f>
        <v>17</v>
      </c>
      <c r="J28" s="22">
        <f>Weights!K28</f>
        <v>9</v>
      </c>
      <c r="K28" s="22">
        <f>Weights!L28</f>
        <v>8</v>
      </c>
    </row>
    <row r="29" spans="1:11" ht="13.5" thickBot="1" x14ac:dyDescent="0.25">
      <c r="A29" s="21" t="str">
        <f>'SB1'!A30</f>
        <v>B.SHUTLER</v>
      </c>
      <c r="B29" s="21" t="str">
        <f>'SB1'!B30</f>
        <v>Pewsey A</v>
      </c>
      <c r="C29" s="22">
        <f>'SB1'!C30</f>
        <v>7</v>
      </c>
      <c r="D29" s="22">
        <f>Clan!C35</f>
        <v>7</v>
      </c>
      <c r="E29" s="22">
        <f>Lech1!C33</f>
        <v>4</v>
      </c>
      <c r="F29" s="22">
        <f>'Rad1'!C35</f>
        <v>7</v>
      </c>
      <c r="G29" s="22">
        <f>Pew!C32</f>
        <v>7</v>
      </c>
      <c r="H29" s="22">
        <f t="shared" si="0"/>
        <v>32</v>
      </c>
      <c r="I29" s="22">
        <f>Weights!J29</f>
        <v>42</v>
      </c>
      <c r="J29" s="22">
        <f>Weights!K29</f>
        <v>3</v>
      </c>
      <c r="K29" s="22">
        <f>Weights!L29</f>
        <v>0</v>
      </c>
    </row>
    <row r="30" spans="1:11" ht="13.5" thickBot="1" x14ac:dyDescent="0.25">
      <c r="A30" s="21" t="str">
        <f>'SB1'!A31</f>
        <v>A.BOCKETT</v>
      </c>
      <c r="B30" s="21" t="str">
        <f>'SB1'!B31</f>
        <v>Pewsey A</v>
      </c>
      <c r="C30" s="22">
        <f>'SB1'!C31</f>
        <v>7</v>
      </c>
      <c r="D30" s="22">
        <f>Clan!C37</f>
        <v>0</v>
      </c>
      <c r="E30" s="22">
        <f>Lech1!C34</f>
        <v>5</v>
      </c>
      <c r="F30" s="22">
        <f>'Rad1'!C36</f>
        <v>3</v>
      </c>
      <c r="G30" s="22">
        <f>Pew!C33</f>
        <v>6</v>
      </c>
      <c r="H30" s="22">
        <f t="shared" si="0"/>
        <v>21</v>
      </c>
      <c r="I30" s="22">
        <f>Weights!J30</f>
        <v>30</v>
      </c>
      <c r="J30" s="22">
        <f>Weights!K30</f>
        <v>4</v>
      </c>
      <c r="K30" s="22">
        <f>Weights!L30</f>
        <v>0</v>
      </c>
    </row>
    <row r="31" spans="1:11" ht="13.5" thickBot="1" x14ac:dyDescent="0.25">
      <c r="A31" s="21" t="str">
        <f>'SB1'!A32</f>
        <v>I.SPANSWICK</v>
      </c>
      <c r="B31" s="21" t="str">
        <f>'SB1'!B32</f>
        <v>Pewsey A</v>
      </c>
      <c r="C31" s="22">
        <f>'SB1'!C32</f>
        <v>6</v>
      </c>
      <c r="D31" s="22">
        <f>Clan!C38</f>
        <v>3</v>
      </c>
      <c r="E31" s="22">
        <f>Lech1!C35</f>
        <v>5</v>
      </c>
      <c r="F31" s="22">
        <f>'Rad1'!C37</f>
        <v>5</v>
      </c>
      <c r="G31" s="22">
        <f>Pew!C34</f>
        <v>5</v>
      </c>
      <c r="H31" s="22">
        <f t="shared" si="0"/>
        <v>24</v>
      </c>
      <c r="I31" s="22">
        <f>Weights!J31</f>
        <v>20</v>
      </c>
      <c r="J31" s="22">
        <f>Weights!K31</f>
        <v>9</v>
      </c>
      <c r="K31" s="22">
        <f>Weights!L31</f>
        <v>8</v>
      </c>
    </row>
    <row r="32" spans="1:11" ht="13.5" thickBot="1" x14ac:dyDescent="0.25">
      <c r="A32" s="21" t="str">
        <f>'SB1'!A33</f>
        <v>G.RICHARDS</v>
      </c>
      <c r="B32" s="21" t="str">
        <f>'SB1'!B33</f>
        <v>Pewsey B</v>
      </c>
      <c r="C32" s="22">
        <f>'SB1'!C33</f>
        <v>6</v>
      </c>
      <c r="D32" s="22">
        <f>Clan!C39</f>
        <v>1</v>
      </c>
      <c r="E32" s="22">
        <f>Lech1!C36</f>
        <v>3</v>
      </c>
      <c r="F32" s="22">
        <f>'Rad1'!C38</f>
        <v>3</v>
      </c>
      <c r="G32" s="22">
        <f>Pew!C35</f>
        <v>3</v>
      </c>
      <c r="H32" s="22">
        <f t="shared" si="0"/>
        <v>16</v>
      </c>
      <c r="I32" s="22">
        <f>Weights!J32</f>
        <v>9</v>
      </c>
      <c r="J32" s="22">
        <f>Weights!K32</f>
        <v>4</v>
      </c>
      <c r="K32" s="22">
        <f>Weights!L32</f>
        <v>8</v>
      </c>
    </row>
    <row r="33" spans="1:11" ht="13.5" thickBot="1" x14ac:dyDescent="0.25">
      <c r="A33" s="21" t="str">
        <f>'SB1'!A34</f>
        <v>C.WESTON</v>
      </c>
      <c r="B33" s="21" t="str">
        <f>'SB1'!B34</f>
        <v>Pewsey B</v>
      </c>
      <c r="C33" s="22">
        <f>'SB1'!C34</f>
        <v>2</v>
      </c>
      <c r="D33" s="22">
        <f>Clan!C40</f>
        <v>2</v>
      </c>
      <c r="E33" s="22">
        <f>Lech1!C37</f>
        <v>3</v>
      </c>
      <c r="F33" s="22">
        <f>'Rad1'!C39</f>
        <v>1</v>
      </c>
      <c r="G33" s="218"/>
      <c r="H33" s="22">
        <f t="shared" si="0"/>
        <v>8</v>
      </c>
      <c r="I33" s="22">
        <f>Weights!J33</f>
        <v>7</v>
      </c>
      <c r="J33" s="22">
        <f>Weights!K33</f>
        <v>13</v>
      </c>
      <c r="K33" s="22">
        <f>Weights!L33</f>
        <v>0</v>
      </c>
    </row>
    <row r="34" spans="1:11" ht="13.5" thickBot="1" x14ac:dyDescent="0.25">
      <c r="A34" s="21" t="str">
        <f>'SB1'!A35</f>
        <v>M.ARRIS</v>
      </c>
      <c r="B34" s="21" t="str">
        <f>'SB1'!B35</f>
        <v>Pewsey B</v>
      </c>
      <c r="C34" s="22">
        <f>'SB1'!C35</f>
        <v>1</v>
      </c>
      <c r="D34" s="22">
        <f>Clan!C41</f>
        <v>2</v>
      </c>
      <c r="E34" s="22">
        <f>Lech1!C38</f>
        <v>1</v>
      </c>
      <c r="F34" s="22">
        <f>'Rad1'!C40</f>
        <v>2</v>
      </c>
      <c r="G34" s="22">
        <f>Pew!C37</f>
        <v>2</v>
      </c>
      <c r="H34" s="22">
        <f t="shared" si="0"/>
        <v>8</v>
      </c>
      <c r="I34" s="22">
        <f>Weights!J34</f>
        <v>3</v>
      </c>
      <c r="J34" s="22">
        <f>Weights!K34</f>
        <v>12</v>
      </c>
      <c r="K34" s="22">
        <f>Weights!L34</f>
        <v>8</v>
      </c>
    </row>
    <row r="35" spans="1:11" ht="13.5" thickBot="1" x14ac:dyDescent="0.25">
      <c r="A35" s="21" t="str">
        <f>'SB1'!A36</f>
        <v>A.McCOLM</v>
      </c>
      <c r="B35" s="21" t="str">
        <f>'SB1'!B36</f>
        <v>Pewsey B</v>
      </c>
      <c r="C35" s="22">
        <f>'SB1'!C36</f>
        <v>4</v>
      </c>
      <c r="D35" s="22">
        <f>Clan!C42</f>
        <v>1</v>
      </c>
      <c r="E35" s="22">
        <f>Lech1!C39</f>
        <v>2</v>
      </c>
      <c r="F35" s="22">
        <f>'Rad1'!C41</f>
        <v>2</v>
      </c>
      <c r="G35" s="22">
        <f>Pew!C39</f>
        <v>2</v>
      </c>
      <c r="H35" s="22">
        <f t="shared" si="0"/>
        <v>11</v>
      </c>
      <c r="I35" s="22">
        <f>Weights!J35</f>
        <v>13</v>
      </c>
      <c r="J35" s="22">
        <f>Weights!K35</f>
        <v>10</v>
      </c>
      <c r="K35" s="22">
        <f>Weights!L35</f>
        <v>8</v>
      </c>
    </row>
    <row r="36" spans="1:11" ht="13.5" thickBot="1" x14ac:dyDescent="0.25">
      <c r="A36" s="21" t="str">
        <f>'SB1'!A37</f>
        <v>S.DEAN</v>
      </c>
      <c r="B36" s="21" t="str">
        <f>'SB1'!B37</f>
        <v>Pewsey B</v>
      </c>
      <c r="C36" s="22">
        <f>'SB1'!C37</f>
        <v>2</v>
      </c>
      <c r="D36" s="22">
        <f>Clan!C43</f>
        <v>1</v>
      </c>
      <c r="E36" s="22">
        <f>Lech1!C41</f>
        <v>4</v>
      </c>
      <c r="F36" s="22">
        <f>'Rad1'!C43</f>
        <v>2</v>
      </c>
      <c r="G36" s="22">
        <f>Pew!C40</f>
        <v>2</v>
      </c>
      <c r="H36" s="22">
        <f t="shared" si="0"/>
        <v>11</v>
      </c>
      <c r="I36" s="22">
        <f>Weights!J36</f>
        <v>14</v>
      </c>
      <c r="J36" s="22">
        <f>Weights!K36</f>
        <v>4</v>
      </c>
      <c r="K36" s="22">
        <f>Weights!L36</f>
        <v>8</v>
      </c>
    </row>
    <row r="37" spans="1:11" ht="13.5" thickBot="1" x14ac:dyDescent="0.25">
      <c r="A37" s="21" t="str">
        <f>'SB1'!A38</f>
        <v>T.STIGGANTS</v>
      </c>
      <c r="B37" s="21" t="str">
        <f>'SB1'!B38</f>
        <v>Pewsey B</v>
      </c>
      <c r="C37" s="22">
        <f>'SB1'!C38</f>
        <v>2</v>
      </c>
      <c r="D37" s="22">
        <f>Clan!C44</f>
        <v>0</v>
      </c>
      <c r="E37" s="22">
        <f>Lech1!C42</f>
        <v>1</v>
      </c>
      <c r="F37" s="22">
        <f>'Rad1'!C44</f>
        <v>3</v>
      </c>
      <c r="G37" s="22">
        <f>Pew!C41</f>
        <v>2</v>
      </c>
      <c r="H37" s="22">
        <f t="shared" si="0"/>
        <v>8</v>
      </c>
      <c r="I37" s="22">
        <f>Weights!J37</f>
        <v>4</v>
      </c>
      <c r="J37" s="22">
        <f>Weights!K37</f>
        <v>4</v>
      </c>
      <c r="K37" s="22">
        <f>Weights!L37</f>
        <v>0</v>
      </c>
    </row>
    <row r="38" spans="1:11" ht="13.5" thickBot="1" x14ac:dyDescent="0.25">
      <c r="A38" s="21" t="str">
        <f>'SB1'!A39</f>
        <v>R.GARRETT</v>
      </c>
      <c r="B38" s="21" t="str">
        <f>'SB1'!B39</f>
        <v>Clanfield</v>
      </c>
      <c r="C38" s="22">
        <f>'SB1'!C39</f>
        <v>1</v>
      </c>
      <c r="D38" s="22">
        <f>Clan!C45</f>
        <v>1</v>
      </c>
      <c r="E38" s="22">
        <f>Lech1!C43</f>
        <v>1</v>
      </c>
      <c r="F38" s="22">
        <f>'Rad1'!C45</f>
        <v>3</v>
      </c>
      <c r="G38" s="22">
        <f>Pew!C42</f>
        <v>2</v>
      </c>
      <c r="H38" s="22">
        <f t="shared" ref="H38:H55" si="1">SUM(C38:G38)</f>
        <v>8</v>
      </c>
      <c r="I38" s="22">
        <f>Weights!J38</f>
        <v>3</v>
      </c>
      <c r="J38" s="22">
        <f>Weights!K38</f>
        <v>2</v>
      </c>
      <c r="K38" s="22">
        <f>Weights!L38</f>
        <v>8</v>
      </c>
    </row>
    <row r="39" spans="1:11" ht="13.5" thickBot="1" x14ac:dyDescent="0.25">
      <c r="A39" s="21" t="str">
        <f>'SB1'!A40</f>
        <v>D.REEVE</v>
      </c>
      <c r="B39" s="21" t="str">
        <f>'SB1'!B40</f>
        <v>Clanfield</v>
      </c>
      <c r="C39" s="22">
        <f>'SB1'!C40</f>
        <v>3</v>
      </c>
      <c r="D39" s="22">
        <f>Clan!C46</f>
        <v>6</v>
      </c>
      <c r="E39" s="218"/>
      <c r="F39" s="218"/>
      <c r="G39" s="218"/>
      <c r="H39" s="22">
        <f t="shared" si="1"/>
        <v>9</v>
      </c>
      <c r="I39" s="22">
        <f>Weights!J39</f>
        <v>6</v>
      </c>
      <c r="J39" s="22">
        <f>Weights!K39</f>
        <v>13</v>
      </c>
      <c r="K39" s="22">
        <f>Weights!L39</f>
        <v>0</v>
      </c>
    </row>
    <row r="40" spans="1:11" ht="13.5" thickBot="1" x14ac:dyDescent="0.25">
      <c r="A40" s="21" t="str">
        <f>'SB1'!A41</f>
        <v>B.GARRETT</v>
      </c>
      <c r="B40" s="21" t="str">
        <f>'SB1'!B41</f>
        <v>Clanfield</v>
      </c>
      <c r="C40" s="22">
        <f>'SB1'!C41</f>
        <v>2</v>
      </c>
      <c r="D40" s="22">
        <f>Clan!C47</f>
        <v>6</v>
      </c>
      <c r="E40" s="22">
        <f>Lech1!C47</f>
        <v>2</v>
      </c>
      <c r="F40" s="22">
        <f>'Rad1'!C49</f>
        <v>5</v>
      </c>
      <c r="G40" s="22">
        <f>Pew!C44</f>
        <v>3</v>
      </c>
      <c r="H40" s="22">
        <f t="shared" si="1"/>
        <v>18</v>
      </c>
      <c r="I40" s="22">
        <f>Weights!J40</f>
        <v>18</v>
      </c>
      <c r="J40" s="22">
        <f>Weights!K40</f>
        <v>1</v>
      </c>
      <c r="K40" s="22">
        <f>Weights!L40</f>
        <v>0</v>
      </c>
    </row>
    <row r="41" spans="1:11" ht="13.5" thickBot="1" x14ac:dyDescent="0.25">
      <c r="A41" s="21" t="str">
        <f>'SB1'!A42</f>
        <v>R.NORMINGTON</v>
      </c>
      <c r="B41" s="21" t="str">
        <f>'SB1'!B42</f>
        <v>Clanfield</v>
      </c>
      <c r="C41" s="22">
        <f>'SB1'!C42</f>
        <v>2</v>
      </c>
      <c r="D41" s="22">
        <f>Clan!C48</f>
        <v>4</v>
      </c>
      <c r="E41" s="22">
        <f>Lech1!C48</f>
        <v>6</v>
      </c>
      <c r="F41" s="22">
        <f>'Rad1'!C50</f>
        <v>7</v>
      </c>
      <c r="G41" s="218"/>
      <c r="H41" s="22">
        <f t="shared" si="1"/>
        <v>19</v>
      </c>
      <c r="I41" s="22">
        <f>Weights!J41</f>
        <v>50</v>
      </c>
      <c r="J41" s="22">
        <f>Weights!K41</f>
        <v>0</v>
      </c>
      <c r="K41" s="22">
        <f>Weights!L41</f>
        <v>0</v>
      </c>
    </row>
    <row r="42" spans="1:11" ht="13.5" thickBot="1" x14ac:dyDescent="0.25">
      <c r="A42" s="21" t="str">
        <f>'SB1'!A43</f>
        <v>T.RANDALL</v>
      </c>
      <c r="B42" s="21" t="str">
        <f>'SB1'!B43</f>
        <v>Clanfield</v>
      </c>
      <c r="C42" s="22">
        <f>'SB1'!C43</f>
        <v>1</v>
      </c>
      <c r="D42" s="218"/>
      <c r="E42" s="218"/>
      <c r="F42" s="218"/>
      <c r="G42" s="218"/>
      <c r="H42" s="22">
        <f t="shared" si="1"/>
        <v>1</v>
      </c>
      <c r="I42" s="22">
        <f>Weights!J42</f>
        <v>3</v>
      </c>
      <c r="J42" s="22">
        <f>Weights!K42</f>
        <v>4</v>
      </c>
      <c r="K42" s="22">
        <f>Weights!L42</f>
        <v>0</v>
      </c>
    </row>
    <row r="43" spans="1:11" ht="13.5" thickBot="1" x14ac:dyDescent="0.25">
      <c r="A43" s="21" t="str">
        <f>'SB1'!A44</f>
        <v>D.EDGELL</v>
      </c>
      <c r="B43" s="21" t="str">
        <f>'SB1'!B44</f>
        <v>Clanfield</v>
      </c>
      <c r="C43" s="22">
        <f>'SB1'!C44</f>
        <v>4</v>
      </c>
      <c r="D43" s="22">
        <f>Clan!C51</f>
        <v>2</v>
      </c>
      <c r="E43" s="22">
        <f>Lech1!C50</f>
        <v>6</v>
      </c>
      <c r="F43" s="22">
        <f>'Rad1'!C53</f>
        <v>0</v>
      </c>
      <c r="G43" s="22">
        <f>Pew!C51</f>
        <v>0</v>
      </c>
      <c r="H43" s="22">
        <f t="shared" si="1"/>
        <v>12</v>
      </c>
      <c r="I43" s="22">
        <f>Weights!J43</f>
        <v>10</v>
      </c>
      <c r="J43" s="22">
        <f>Weights!K43</f>
        <v>5</v>
      </c>
      <c r="K43" s="22">
        <f>Weights!L43</f>
        <v>0</v>
      </c>
    </row>
    <row r="44" spans="1:11" ht="13.5" thickBot="1" x14ac:dyDescent="0.25">
      <c r="A44" s="223" t="s">
        <v>118</v>
      </c>
      <c r="B44" s="223" t="s">
        <v>6</v>
      </c>
      <c r="C44" s="218"/>
      <c r="D44" s="22">
        <f>Clan!C8</f>
        <v>6</v>
      </c>
      <c r="E44" s="22">
        <f>Lech1!C7</f>
        <v>2</v>
      </c>
      <c r="F44" s="218"/>
      <c r="G44" s="218"/>
      <c r="H44" s="22">
        <f t="shared" si="1"/>
        <v>8</v>
      </c>
      <c r="I44" s="22">
        <f>Weights!J44</f>
        <v>8</v>
      </c>
      <c r="J44" s="22">
        <f>Weights!K44</f>
        <v>12</v>
      </c>
      <c r="K44" s="22">
        <f>Weights!L44</f>
        <v>0</v>
      </c>
    </row>
    <row r="45" spans="1:11" ht="13.5" thickBot="1" x14ac:dyDescent="0.25">
      <c r="A45" s="223" t="s">
        <v>119</v>
      </c>
      <c r="B45" s="223" t="s">
        <v>141</v>
      </c>
      <c r="C45" s="218"/>
      <c r="D45" s="22">
        <f>Clan!C9</f>
        <v>2</v>
      </c>
      <c r="E45" s="22">
        <f>Lech1!C18</f>
        <v>1</v>
      </c>
      <c r="F45" s="22">
        <f>'Rad1'!C19</f>
        <v>0</v>
      </c>
      <c r="G45" s="218"/>
      <c r="H45" s="22">
        <f t="shared" si="1"/>
        <v>3</v>
      </c>
      <c r="I45" s="22">
        <f>Weights!J45</f>
        <v>3</v>
      </c>
      <c r="J45" s="22">
        <f>Weights!K45</f>
        <v>3</v>
      </c>
      <c r="K45" s="22">
        <f>Weights!L45</f>
        <v>8</v>
      </c>
    </row>
    <row r="46" spans="1:11" ht="13.5" thickBot="1" x14ac:dyDescent="0.25">
      <c r="A46" s="223" t="s">
        <v>121</v>
      </c>
      <c r="B46" s="224" t="s">
        <v>62</v>
      </c>
      <c r="C46" s="218"/>
      <c r="D46" s="22">
        <f>Clan!C21</f>
        <v>3</v>
      </c>
      <c r="E46" s="218"/>
      <c r="F46" s="218"/>
      <c r="G46" s="218"/>
      <c r="H46" s="22">
        <f t="shared" si="1"/>
        <v>3</v>
      </c>
      <c r="I46" s="22">
        <f>Weights!J47</f>
        <v>1</v>
      </c>
      <c r="J46" s="22">
        <f>Weights!K47</f>
        <v>0</v>
      </c>
      <c r="K46" s="22">
        <f>Weights!L47</f>
        <v>0</v>
      </c>
    </row>
    <row r="47" spans="1:11" ht="13.5" thickBot="1" x14ac:dyDescent="0.25">
      <c r="A47" s="223" t="s">
        <v>122</v>
      </c>
      <c r="B47" s="223" t="s">
        <v>62</v>
      </c>
      <c r="C47" s="218"/>
      <c r="D47" s="22">
        <f>Clan!C22</f>
        <v>1</v>
      </c>
      <c r="E47" s="218"/>
      <c r="F47" s="218"/>
      <c r="G47" s="218"/>
      <c r="H47" s="22">
        <f t="shared" si="1"/>
        <v>1</v>
      </c>
      <c r="I47" s="22">
        <f>Weights!J48</f>
        <v>0</v>
      </c>
      <c r="J47" s="22">
        <f>Weights!K48</f>
        <v>10</v>
      </c>
      <c r="K47" s="22">
        <f>Weights!L48</f>
        <v>0</v>
      </c>
    </row>
    <row r="48" spans="1:11" ht="13.5" thickBot="1" x14ac:dyDescent="0.25">
      <c r="A48" s="223" t="s">
        <v>123</v>
      </c>
      <c r="B48" s="223" t="s">
        <v>62</v>
      </c>
      <c r="C48" s="218"/>
      <c r="D48" s="22">
        <f>Clan!C24</f>
        <v>3</v>
      </c>
      <c r="E48" s="22">
        <f>Lech1!C14</f>
        <v>2</v>
      </c>
      <c r="F48" s="3">
        <f>'Rad1'!C24</f>
        <v>1</v>
      </c>
      <c r="G48" s="3">
        <f>Pew!C21</f>
        <v>3</v>
      </c>
      <c r="H48" s="22">
        <f t="shared" si="1"/>
        <v>9</v>
      </c>
      <c r="I48" s="22">
        <f>Weights!J49</f>
        <v>6</v>
      </c>
      <c r="J48" s="22">
        <f>Weights!K49</f>
        <v>7</v>
      </c>
      <c r="K48" s="22">
        <f>Weights!L49</f>
        <v>8</v>
      </c>
    </row>
    <row r="49" spans="1:11" ht="13.5" thickBot="1" x14ac:dyDescent="0.25">
      <c r="A49" s="223" t="s">
        <v>120</v>
      </c>
      <c r="B49" s="223" t="s">
        <v>62</v>
      </c>
      <c r="C49" s="218"/>
      <c r="D49" s="22">
        <f>Clan!C18</f>
        <v>7</v>
      </c>
      <c r="E49" s="218"/>
      <c r="F49" s="22">
        <f>'Rad1'!C18</f>
        <v>7</v>
      </c>
      <c r="G49" s="218"/>
      <c r="H49" s="22">
        <f t="shared" si="1"/>
        <v>14</v>
      </c>
      <c r="I49" s="22">
        <f>Weights!J46</f>
        <v>16</v>
      </c>
      <c r="J49" s="22">
        <f>Weights!K46</f>
        <v>4</v>
      </c>
      <c r="K49" s="22">
        <f>Weights!L46</f>
        <v>0</v>
      </c>
    </row>
    <row r="50" spans="1:11" ht="13.5" thickBot="1" x14ac:dyDescent="0.25">
      <c r="A50" s="223" t="s">
        <v>124</v>
      </c>
      <c r="B50" s="223" t="s">
        <v>3</v>
      </c>
      <c r="C50" s="218"/>
      <c r="D50" s="22">
        <f>Clan!C29</f>
        <v>7</v>
      </c>
      <c r="E50" s="22">
        <f>Lech1!C24</f>
        <v>4</v>
      </c>
      <c r="F50" s="3">
        <f>'Rad1'!C26</f>
        <v>6</v>
      </c>
      <c r="G50" s="218"/>
      <c r="H50" s="22">
        <f t="shared" si="1"/>
        <v>17</v>
      </c>
      <c r="I50" s="22">
        <f>Weights!J50</f>
        <v>15</v>
      </c>
      <c r="J50" s="22">
        <f>Weights!K50</f>
        <v>6</v>
      </c>
      <c r="K50" s="22">
        <f>Weights!L50</f>
        <v>8</v>
      </c>
    </row>
    <row r="51" spans="1:11" ht="13.5" thickBot="1" x14ac:dyDescent="0.25">
      <c r="A51" s="223" t="s">
        <v>126</v>
      </c>
      <c r="B51" s="223" t="s">
        <v>2</v>
      </c>
      <c r="C51" s="218"/>
      <c r="D51" s="22">
        <f>Clan!C49</f>
        <v>5</v>
      </c>
      <c r="E51" s="22">
        <f>Lech1!C44</f>
        <v>6</v>
      </c>
      <c r="F51" s="3">
        <f>'Rad1'!C46</f>
        <v>4</v>
      </c>
      <c r="G51" s="3">
        <f>Pew!C45</f>
        <v>7</v>
      </c>
      <c r="H51" s="22">
        <f t="shared" si="1"/>
        <v>22</v>
      </c>
      <c r="I51" s="22">
        <f>Weights!J52</f>
        <v>23</v>
      </c>
      <c r="J51" s="22">
        <f>Weights!K52</f>
        <v>4</v>
      </c>
      <c r="K51" s="22">
        <f>Weights!L52</f>
        <v>0</v>
      </c>
    </row>
    <row r="52" spans="1:11" ht="13.5" thickBot="1" x14ac:dyDescent="0.25">
      <c r="A52" s="223" t="s">
        <v>128</v>
      </c>
      <c r="B52" s="223" t="s">
        <v>6</v>
      </c>
      <c r="C52" s="218"/>
      <c r="D52" s="218"/>
      <c r="E52" s="22">
        <f>Lech1!C6</f>
        <v>7</v>
      </c>
      <c r="F52" s="22">
        <f>'Rad1'!C7</f>
        <v>6</v>
      </c>
      <c r="G52" s="3">
        <f>Pew!C7</f>
        <v>5</v>
      </c>
      <c r="H52" s="22">
        <f t="shared" si="1"/>
        <v>18</v>
      </c>
      <c r="I52" s="22">
        <f>Weights!J53</f>
        <v>26</v>
      </c>
      <c r="J52" s="22">
        <f>Weights!K53</f>
        <v>0</v>
      </c>
      <c r="K52" s="22">
        <f>Weights!L53</f>
        <v>0</v>
      </c>
    </row>
    <row r="53" spans="1:11" ht="13.5" thickBot="1" x14ac:dyDescent="0.25">
      <c r="A53" s="223" t="s">
        <v>130</v>
      </c>
      <c r="B53" s="223" t="s">
        <v>2</v>
      </c>
      <c r="C53" s="218"/>
      <c r="D53" s="218"/>
      <c r="E53" s="22">
        <f>Lech1!C45</f>
        <v>3</v>
      </c>
      <c r="F53" s="218"/>
      <c r="G53" s="218"/>
      <c r="H53" s="22">
        <f t="shared" si="1"/>
        <v>3</v>
      </c>
      <c r="I53" s="22">
        <f>Weights!J54</f>
        <v>4</v>
      </c>
      <c r="J53" s="22">
        <f>Weights!K54</f>
        <v>12</v>
      </c>
      <c r="K53" s="22">
        <f>Weights!L54</f>
        <v>8</v>
      </c>
    </row>
    <row r="54" spans="1:11" ht="13.5" thickBot="1" x14ac:dyDescent="0.25">
      <c r="A54" s="223" t="s">
        <v>132</v>
      </c>
      <c r="B54" s="223" t="s">
        <v>62</v>
      </c>
      <c r="C54" s="218"/>
      <c r="D54" s="218"/>
      <c r="E54" s="218"/>
      <c r="F54" s="3">
        <f>'Rad1'!C22</f>
        <v>1</v>
      </c>
      <c r="G54" s="218"/>
      <c r="H54" s="22">
        <f t="shared" si="1"/>
        <v>1</v>
      </c>
      <c r="I54" s="22">
        <f>Weights!J55</f>
        <v>1</v>
      </c>
      <c r="J54" s="22">
        <f>Weights!K55</f>
        <v>1</v>
      </c>
      <c r="K54" s="22">
        <f>Weights!L55</f>
        <v>0</v>
      </c>
    </row>
    <row r="55" spans="1:11" ht="13.5" thickBot="1" x14ac:dyDescent="0.25">
      <c r="A55" s="223" t="s">
        <v>133</v>
      </c>
      <c r="B55" s="223" t="s">
        <v>2</v>
      </c>
      <c r="C55" s="218"/>
      <c r="D55" s="218"/>
      <c r="E55" s="254"/>
      <c r="F55" s="253">
        <f>'Rad1'!C51</f>
        <v>3</v>
      </c>
      <c r="G55" s="272"/>
      <c r="H55" s="22">
        <f t="shared" si="1"/>
        <v>3</v>
      </c>
      <c r="I55" s="22">
        <f>Weights!J56</f>
        <v>0</v>
      </c>
      <c r="J55" s="22">
        <f>Weights!K56</f>
        <v>2</v>
      </c>
      <c r="K55" s="22">
        <f>Weights!L56</f>
        <v>0</v>
      </c>
    </row>
    <row r="56" spans="1:11" ht="13.5" thickBot="1" x14ac:dyDescent="0.25">
      <c r="A56" s="223" t="s">
        <v>142</v>
      </c>
      <c r="B56" s="223" t="s">
        <v>3</v>
      </c>
      <c r="C56" s="218"/>
      <c r="D56" s="218"/>
      <c r="E56" s="218"/>
      <c r="F56" s="218"/>
      <c r="G56" s="3">
        <f>Pew!C24</f>
        <v>7</v>
      </c>
      <c r="H56" s="22">
        <f t="shared" ref="H56" si="2">SUM(C56:G56)</f>
        <v>7</v>
      </c>
      <c r="I56" s="22">
        <f>Weights!J57</f>
        <v>7</v>
      </c>
      <c r="J56" s="22">
        <f>Weights!K57</f>
        <v>10</v>
      </c>
      <c r="K56" s="22">
        <f>Weights!L57</f>
        <v>0</v>
      </c>
    </row>
    <row r="57" spans="1:11" ht="13.5" thickBot="1" x14ac:dyDescent="0.25">
      <c r="A57" s="223" t="s">
        <v>144</v>
      </c>
      <c r="B57" s="223" t="s">
        <v>64</v>
      </c>
      <c r="C57" s="218"/>
      <c r="D57" s="218"/>
      <c r="E57" s="218"/>
      <c r="F57" s="218"/>
      <c r="G57" s="3">
        <f>Pew!C38</f>
        <v>2</v>
      </c>
      <c r="H57" s="22">
        <f t="shared" ref="H57" si="3">SUM(C57:G57)</f>
        <v>2</v>
      </c>
      <c r="I57" s="22">
        <f>Weights!J58</f>
        <v>1</v>
      </c>
      <c r="J57" s="22">
        <f>Weights!K58</f>
        <v>13</v>
      </c>
      <c r="K57" s="22">
        <f>Weights!L58</f>
        <v>0</v>
      </c>
    </row>
    <row r="58" spans="1:11" ht="13.5" thickBot="1" x14ac:dyDescent="0.25">
      <c r="A58" s="223" t="s">
        <v>146</v>
      </c>
      <c r="B58" s="223" t="s">
        <v>2</v>
      </c>
      <c r="C58" s="218"/>
      <c r="D58" s="218"/>
      <c r="E58" s="218"/>
      <c r="F58" s="218"/>
      <c r="G58" s="3">
        <f>Pew!C46</f>
        <v>1</v>
      </c>
      <c r="H58" s="22">
        <f t="shared" ref="H58:H59" si="4">SUM(C58:G58)</f>
        <v>1</v>
      </c>
      <c r="I58" s="22">
        <f>Weights!J59</f>
        <v>0</v>
      </c>
      <c r="J58" s="22">
        <f>Weights!K59</f>
        <v>14</v>
      </c>
      <c r="K58" s="22">
        <f>Weights!L59</f>
        <v>0</v>
      </c>
    </row>
    <row r="59" spans="1:11" ht="13.5" thickBot="1" x14ac:dyDescent="0.25">
      <c r="A59" s="223" t="s">
        <v>147</v>
      </c>
      <c r="B59" s="223" t="s">
        <v>2</v>
      </c>
      <c r="C59" s="218"/>
      <c r="D59" s="218"/>
      <c r="E59" s="218"/>
      <c r="F59" s="218"/>
      <c r="G59" s="3">
        <f>Pew!C47</f>
        <v>5</v>
      </c>
      <c r="H59" s="22">
        <f t="shared" si="4"/>
        <v>5</v>
      </c>
      <c r="I59" s="22">
        <f>Weights!J60</f>
        <v>3</v>
      </c>
      <c r="J59" s="22">
        <f>Weights!K60</f>
        <v>14</v>
      </c>
      <c r="K59" s="22">
        <f>Weights!L60</f>
        <v>0</v>
      </c>
    </row>
    <row r="60" spans="1:11" ht="13.5" thickBot="1" x14ac:dyDescent="0.25">
      <c r="A60" s="223" t="s">
        <v>148</v>
      </c>
      <c r="B60" s="223" t="s">
        <v>2</v>
      </c>
      <c r="C60" s="218"/>
      <c r="D60" s="218"/>
      <c r="E60" s="218"/>
      <c r="F60" s="218"/>
      <c r="G60" s="3">
        <f>Pew!C48</f>
        <v>6</v>
      </c>
      <c r="H60" s="22">
        <f t="shared" ref="H60" si="5">SUM(C60:G60)</f>
        <v>6</v>
      </c>
      <c r="I60" s="22">
        <f>Weights!J61</f>
        <v>3</v>
      </c>
      <c r="J60" s="22">
        <f>Weights!K61</f>
        <v>8</v>
      </c>
      <c r="K60" s="22">
        <f>Weights!L61</f>
        <v>0</v>
      </c>
    </row>
    <row r="62" spans="1:11" x14ac:dyDescent="0.2">
      <c r="D62" s="222"/>
      <c r="E62" s="278" t="s">
        <v>131</v>
      </c>
      <c r="F62" s="278"/>
      <c r="G62" s="278"/>
    </row>
  </sheetData>
  <mergeCells count="1">
    <mergeCell ref="E62:G62"/>
  </mergeCells>
  <phoneticPr fontId="1" type="noConversion"/>
  <pageMargins left="0.75" right="0.7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6"/>
  <sheetViews>
    <sheetView topLeftCell="A6" workbookViewId="0">
      <selection sqref="A1:I57"/>
    </sheetView>
  </sheetViews>
  <sheetFormatPr defaultRowHeight="12.75" x14ac:dyDescent="0.2"/>
  <cols>
    <col min="1" max="1" width="14.42578125" customWidth="1"/>
    <col min="2" max="2" width="11.85546875" style="1" customWidth="1"/>
    <col min="3" max="4" width="12" style="1" customWidth="1"/>
    <col min="5" max="7" width="11.85546875" style="1" customWidth="1"/>
    <col min="8" max="8" width="11.85546875" customWidth="1"/>
    <col min="9" max="9" width="10" style="1" customWidth="1"/>
    <col min="10" max="10" width="6.140625" style="5" customWidth="1"/>
    <col min="12" max="12" width="20.28515625" customWidth="1"/>
  </cols>
  <sheetData>
    <row r="1" spans="1:16" ht="17.25" customHeight="1" x14ac:dyDescent="0.2">
      <c r="A1" s="24"/>
      <c r="B1" s="4" t="s">
        <v>6</v>
      </c>
      <c r="C1" s="4" t="s">
        <v>10</v>
      </c>
      <c r="D1" s="4" t="s">
        <v>62</v>
      </c>
      <c r="E1" s="4" t="s">
        <v>3</v>
      </c>
      <c r="F1" s="4" t="s">
        <v>63</v>
      </c>
      <c r="G1" s="4" t="s">
        <v>64</v>
      </c>
      <c r="H1" s="4" t="s">
        <v>2</v>
      </c>
      <c r="I1" s="28"/>
      <c r="J1"/>
      <c r="K1" s="4"/>
      <c r="L1" s="4"/>
      <c r="M1" s="4"/>
      <c r="N1" s="4"/>
      <c r="O1" s="4"/>
    </row>
    <row r="2" spans="1:16" x14ac:dyDescent="0.2">
      <c r="A2" s="195" t="s">
        <v>77</v>
      </c>
      <c r="B2" s="7">
        <f>'SB1'!C3</f>
        <v>4</v>
      </c>
      <c r="C2" s="7">
        <f>'SB1'!C9</f>
        <v>2</v>
      </c>
      <c r="D2" s="7">
        <f>'SB1'!C15</f>
        <v>5</v>
      </c>
      <c r="E2" s="7">
        <f>'SB1'!C21</f>
        <v>7</v>
      </c>
      <c r="F2" s="7">
        <f>'SB1'!C27</f>
        <v>3</v>
      </c>
      <c r="G2" s="7">
        <f>'SB1'!C33</f>
        <v>6</v>
      </c>
      <c r="H2" s="202">
        <f>'SB1'!C39</f>
        <v>1</v>
      </c>
      <c r="I2" s="207"/>
      <c r="J2" s="4"/>
      <c r="K2" s="4"/>
      <c r="L2" s="4"/>
    </row>
    <row r="3" spans="1:16" x14ac:dyDescent="0.2">
      <c r="A3" s="119"/>
      <c r="B3" s="7">
        <f>'SB1'!C4</f>
        <v>7</v>
      </c>
      <c r="C3" s="7">
        <f>'SB1'!C10</f>
        <v>4</v>
      </c>
      <c r="D3" s="7">
        <f>'SB1'!C16</f>
        <v>0</v>
      </c>
      <c r="E3" s="7">
        <f>'SB1'!C22</f>
        <v>6</v>
      </c>
      <c r="F3" s="7">
        <f>'SB1'!C28</f>
        <v>5</v>
      </c>
      <c r="G3" s="7">
        <f>'SB1'!C34</f>
        <v>2</v>
      </c>
      <c r="H3" s="202">
        <f>'SB1'!C40</f>
        <v>3</v>
      </c>
      <c r="I3" s="207"/>
      <c r="J3" s="4"/>
      <c r="K3" s="4"/>
      <c r="L3" s="4"/>
    </row>
    <row r="4" spans="1:16" x14ac:dyDescent="0.2">
      <c r="A4" s="119"/>
      <c r="B4" s="7">
        <f>'SB1'!C5</f>
        <v>5</v>
      </c>
      <c r="C4" s="7">
        <f>'SB1'!C11</f>
        <v>7</v>
      </c>
      <c r="D4" s="7">
        <f>'SB1'!C17</f>
        <v>3</v>
      </c>
      <c r="E4" s="7">
        <f>'SB1'!C23</f>
        <v>5</v>
      </c>
      <c r="F4" s="7">
        <f>'SB1'!C29</f>
        <v>6</v>
      </c>
      <c r="G4" s="7">
        <f>'SB1'!C35</f>
        <v>1</v>
      </c>
      <c r="H4" s="202">
        <f>'SB1'!C41</f>
        <v>2</v>
      </c>
      <c r="I4" s="207"/>
      <c r="J4" s="4"/>
      <c r="K4" s="4"/>
      <c r="L4" s="4"/>
    </row>
    <row r="5" spans="1:16" x14ac:dyDescent="0.2">
      <c r="A5" s="119"/>
      <c r="B5" s="7">
        <f>'SB1'!C6</f>
        <v>3</v>
      </c>
      <c r="C5" s="7">
        <f>'SB1'!C12</f>
        <v>5</v>
      </c>
      <c r="D5" s="7">
        <f>'SB1'!C18</f>
        <v>1</v>
      </c>
      <c r="E5" s="7">
        <f>'SB1'!C24</f>
        <v>6</v>
      </c>
      <c r="F5" s="7">
        <f>'SB1'!C30</f>
        <v>7</v>
      </c>
      <c r="G5" s="7">
        <f>'SB1'!C36</f>
        <v>4</v>
      </c>
      <c r="H5" s="202">
        <f>'SB1'!C42</f>
        <v>2</v>
      </c>
      <c r="I5" s="207"/>
      <c r="N5" s="4"/>
      <c r="O5" s="4"/>
      <c r="P5" s="4"/>
    </row>
    <row r="6" spans="1:16" x14ac:dyDescent="0.2">
      <c r="A6" s="119"/>
      <c r="B6" s="7">
        <f>'SB1'!C7</f>
        <v>4</v>
      </c>
      <c r="C6" s="7">
        <f>'SB1'!C13</f>
        <v>6</v>
      </c>
      <c r="D6" s="7">
        <f>'SB1'!C19</f>
        <v>3</v>
      </c>
      <c r="E6" s="7">
        <f>'SB1'!C25</f>
        <v>5</v>
      </c>
      <c r="F6" s="7">
        <f>'SB1'!C31</f>
        <v>7</v>
      </c>
      <c r="G6" s="7">
        <f>'SB1'!C37</f>
        <v>2</v>
      </c>
      <c r="H6" s="202">
        <f>'SB1'!C43</f>
        <v>1</v>
      </c>
      <c r="I6" s="207"/>
      <c r="J6" s="4"/>
      <c r="K6" s="4"/>
      <c r="L6" s="4"/>
    </row>
    <row r="7" spans="1:16" x14ac:dyDescent="0.2">
      <c r="A7" s="119"/>
      <c r="B7" s="7">
        <f>'SB1'!C8</f>
        <v>3</v>
      </c>
      <c r="C7" s="7">
        <f>'SB1'!C14</f>
        <v>7</v>
      </c>
      <c r="D7" s="7">
        <f>'SB1'!C20</f>
        <v>0</v>
      </c>
      <c r="E7" s="7">
        <f>'SB1'!C26</f>
        <v>5</v>
      </c>
      <c r="F7" s="7">
        <f>'SB1'!C32</f>
        <v>6</v>
      </c>
      <c r="G7" s="7">
        <f>'SB1'!C38</f>
        <v>2</v>
      </c>
      <c r="H7" s="202">
        <f>'SB1'!C44</f>
        <v>4</v>
      </c>
      <c r="I7" s="207"/>
      <c r="J7" s="4"/>
      <c r="K7" s="4"/>
      <c r="L7" s="4"/>
    </row>
    <row r="8" spans="1:16" x14ac:dyDescent="0.2">
      <c r="A8" s="6" t="s">
        <v>114</v>
      </c>
      <c r="B8" s="4">
        <f t="shared" ref="B8:H8" si="0">SUM(B2:B7)</f>
        <v>26</v>
      </c>
      <c r="C8" s="4">
        <f t="shared" si="0"/>
        <v>31</v>
      </c>
      <c r="D8" s="4">
        <f t="shared" si="0"/>
        <v>12</v>
      </c>
      <c r="E8" s="4">
        <f t="shared" si="0"/>
        <v>34</v>
      </c>
      <c r="F8" s="4">
        <f t="shared" si="0"/>
        <v>34</v>
      </c>
      <c r="G8" s="4">
        <f t="shared" si="0"/>
        <v>17</v>
      </c>
      <c r="H8" s="4">
        <f t="shared" si="0"/>
        <v>13</v>
      </c>
      <c r="I8" s="208"/>
    </row>
    <row r="9" spans="1:16" x14ac:dyDescent="0.2">
      <c r="A9" s="195" t="s">
        <v>2</v>
      </c>
      <c r="B9" s="29">
        <f>Clan!C3</f>
        <v>6</v>
      </c>
      <c r="C9" s="29">
        <f>Clan!C11</f>
        <v>7</v>
      </c>
      <c r="D9" s="29">
        <f>Clan!C17</f>
        <v>6</v>
      </c>
      <c r="E9" s="29">
        <f>Clan!C26</f>
        <v>6</v>
      </c>
      <c r="F9" s="29">
        <f>Clan!C32</f>
        <v>7</v>
      </c>
      <c r="G9" s="29">
        <f>Clan!C39</f>
        <v>1</v>
      </c>
      <c r="H9" s="203">
        <f>Clan!C45</f>
        <v>1</v>
      </c>
      <c r="I9" s="207"/>
    </row>
    <row r="10" spans="1:16" x14ac:dyDescent="0.2">
      <c r="A10" s="119"/>
      <c r="B10" s="29">
        <f>Clan!C4</f>
        <v>4</v>
      </c>
      <c r="C10" s="29">
        <f>Clan!C12</f>
        <v>3</v>
      </c>
      <c r="D10" s="29">
        <f>Clan!C18</f>
        <v>7</v>
      </c>
      <c r="E10" s="29">
        <f>Clan!C27</f>
        <v>5</v>
      </c>
      <c r="F10" s="29">
        <f>Clan!C33</f>
        <v>2</v>
      </c>
      <c r="G10" s="29">
        <f>Clan!C40</f>
        <v>2</v>
      </c>
      <c r="H10" s="203">
        <f>Clan!C46</f>
        <v>6</v>
      </c>
      <c r="I10" s="207"/>
    </row>
    <row r="11" spans="1:16" x14ac:dyDescent="0.2">
      <c r="A11" s="119"/>
      <c r="B11" s="29">
        <f>Clan!C5</f>
        <v>7</v>
      </c>
      <c r="C11" s="29">
        <f>Clan!C13</f>
        <v>4</v>
      </c>
      <c r="D11" s="29">
        <f>Clan!C20</f>
        <v>3</v>
      </c>
      <c r="E11" s="29">
        <f>Clan!C28</f>
        <v>3</v>
      </c>
      <c r="F11" s="29">
        <f>Clan!C34</f>
        <v>5</v>
      </c>
      <c r="G11" s="29">
        <f>Clan!C41</f>
        <v>2</v>
      </c>
      <c r="H11" s="203">
        <f>Clan!C47</f>
        <v>6</v>
      </c>
      <c r="I11" s="207"/>
    </row>
    <row r="12" spans="1:16" x14ac:dyDescent="0.2">
      <c r="A12" s="119"/>
      <c r="B12" s="29">
        <f>Clan!C8</f>
        <v>6</v>
      </c>
      <c r="C12" s="29">
        <f>Clan!C14</f>
        <v>4</v>
      </c>
      <c r="D12" s="29">
        <f>Clan!C21</f>
        <v>3</v>
      </c>
      <c r="E12" s="29">
        <f>Clan!C29</f>
        <v>7</v>
      </c>
      <c r="F12" s="29">
        <f>Clan!C35</f>
        <v>7</v>
      </c>
      <c r="G12" s="29">
        <f>Clan!C42</f>
        <v>1</v>
      </c>
      <c r="H12" s="203">
        <f>Clan!C48</f>
        <v>4</v>
      </c>
      <c r="I12" s="207"/>
    </row>
    <row r="13" spans="1:16" x14ac:dyDescent="0.2">
      <c r="A13" s="119"/>
      <c r="B13" s="29">
        <f>Clan!C9</f>
        <v>2</v>
      </c>
      <c r="C13" s="29">
        <f>Clan!C15</f>
        <v>5</v>
      </c>
      <c r="D13" s="29">
        <f>Clan!C22</f>
        <v>1</v>
      </c>
      <c r="E13" s="29">
        <f>Clan!C30</f>
        <v>3</v>
      </c>
      <c r="F13" s="29">
        <f>Clan!C36</f>
        <v>4</v>
      </c>
      <c r="G13" s="29">
        <f>Clan!C43</f>
        <v>1</v>
      </c>
      <c r="H13" s="203">
        <f>Clan!C49</f>
        <v>5</v>
      </c>
      <c r="I13" s="207"/>
    </row>
    <row r="14" spans="1:16" x14ac:dyDescent="0.2">
      <c r="A14" s="119"/>
      <c r="B14" s="29">
        <f>Clan!C10</f>
        <v>5</v>
      </c>
      <c r="C14" s="29">
        <f>Clan!C16</f>
        <v>4</v>
      </c>
      <c r="D14" s="29">
        <f>Clan!C24</f>
        <v>3</v>
      </c>
      <c r="E14" s="29">
        <f>Clan!C31</f>
        <v>5</v>
      </c>
      <c r="F14" s="29">
        <f>Clan!C38</f>
        <v>3</v>
      </c>
      <c r="G14" s="29">
        <f>Clan!C44</f>
        <v>0</v>
      </c>
      <c r="H14" s="203">
        <f>Clan!C51</f>
        <v>2</v>
      </c>
      <c r="I14" s="207"/>
      <c r="L14" s="27"/>
    </row>
    <row r="15" spans="1:16" x14ac:dyDescent="0.2">
      <c r="A15" s="6" t="s">
        <v>113</v>
      </c>
      <c r="B15" s="4">
        <f t="shared" ref="B15:H15" si="1">SUM(B9:B14)</f>
        <v>30</v>
      </c>
      <c r="C15" s="4">
        <f t="shared" si="1"/>
        <v>27</v>
      </c>
      <c r="D15" s="4">
        <f t="shared" si="1"/>
        <v>23</v>
      </c>
      <c r="E15" s="4">
        <f t="shared" si="1"/>
        <v>29</v>
      </c>
      <c r="F15" s="4">
        <f t="shared" si="1"/>
        <v>28</v>
      </c>
      <c r="G15" s="4">
        <f t="shared" si="1"/>
        <v>7</v>
      </c>
      <c r="H15" s="4">
        <f t="shared" si="1"/>
        <v>24</v>
      </c>
      <c r="I15" s="208"/>
      <c r="L15" s="27"/>
    </row>
    <row r="16" spans="1:16" x14ac:dyDescent="0.2">
      <c r="A16" s="195" t="s">
        <v>18</v>
      </c>
      <c r="B16" s="121">
        <f>Lech1!C3</f>
        <v>4</v>
      </c>
      <c r="C16" s="121">
        <f>Lech1!C11</f>
        <v>7</v>
      </c>
      <c r="D16" s="121">
        <f>Lech1!C17</f>
        <v>0</v>
      </c>
      <c r="E16" s="121">
        <f>Lech1!C24</f>
        <v>4</v>
      </c>
      <c r="F16" s="121">
        <f>Lech1!C30</f>
        <v>6</v>
      </c>
      <c r="G16" s="121">
        <f>Lech1!C36</f>
        <v>3</v>
      </c>
      <c r="H16" s="204">
        <f>Lech1!C43</f>
        <v>1</v>
      </c>
      <c r="I16" s="207"/>
      <c r="L16" s="27"/>
    </row>
    <row r="17" spans="1:12" x14ac:dyDescent="0.2">
      <c r="A17" s="119"/>
      <c r="B17" s="121">
        <f>Lech1!C5</f>
        <v>7</v>
      </c>
      <c r="C17" s="121">
        <f>Lech1!C12</f>
        <v>7</v>
      </c>
      <c r="D17" s="121">
        <f>Lech1!C18</f>
        <v>1</v>
      </c>
      <c r="E17" s="121">
        <f>Lech1!C25</f>
        <v>5</v>
      </c>
      <c r="F17" s="121">
        <f>Lech1!C31</f>
        <v>5</v>
      </c>
      <c r="G17" s="121">
        <f>Lech1!C37</f>
        <v>3</v>
      </c>
      <c r="H17" s="204">
        <f>Lech1!C44</f>
        <v>6</v>
      </c>
      <c r="I17" s="207"/>
      <c r="L17" s="27"/>
    </row>
    <row r="18" spans="1:12" x14ac:dyDescent="0.2">
      <c r="A18" s="119"/>
      <c r="B18" s="121">
        <f>Lech1!C6</f>
        <v>7</v>
      </c>
      <c r="C18" s="121">
        <f>Lech1!C13</f>
        <v>6</v>
      </c>
      <c r="D18" s="121">
        <f>Lech1!C19</f>
        <v>1</v>
      </c>
      <c r="E18" s="121">
        <f>Lech1!C26</f>
        <v>5</v>
      </c>
      <c r="F18" s="121">
        <f>Lech1!C32</f>
        <v>4</v>
      </c>
      <c r="G18" s="121">
        <f>Lech1!C38</f>
        <v>1</v>
      </c>
      <c r="H18" s="204">
        <f>Lech1!C45</f>
        <v>3</v>
      </c>
      <c r="I18" s="207"/>
      <c r="L18" s="27"/>
    </row>
    <row r="19" spans="1:12" x14ac:dyDescent="0.2">
      <c r="A19" s="119"/>
      <c r="B19" s="121">
        <f>Lech1!C7</f>
        <v>2</v>
      </c>
      <c r="C19" s="121">
        <f>Lech1!C14</f>
        <v>2</v>
      </c>
      <c r="D19" s="121">
        <f>Lech1!C20</f>
        <v>3</v>
      </c>
      <c r="E19" s="121">
        <f>Lech1!C27</f>
        <v>5</v>
      </c>
      <c r="F19" s="121">
        <f>Lech1!C33</f>
        <v>4</v>
      </c>
      <c r="G19" s="121">
        <f>Lech1!C39</f>
        <v>2</v>
      </c>
      <c r="H19" s="204">
        <f>Lech1!C47</f>
        <v>2</v>
      </c>
      <c r="I19" s="207"/>
      <c r="L19" s="27"/>
    </row>
    <row r="20" spans="1:12" x14ac:dyDescent="0.2">
      <c r="A20" s="119"/>
      <c r="B20" s="121">
        <f>Lech1!C9</f>
        <v>7</v>
      </c>
      <c r="C20" s="121">
        <f>Lech1!C15</f>
        <v>3</v>
      </c>
      <c r="D20" s="121">
        <f>Lech1!C21</f>
        <v>3</v>
      </c>
      <c r="E20" s="121">
        <f>Lech1!C28</f>
        <v>7</v>
      </c>
      <c r="F20" s="121">
        <f>Lech1!C34</f>
        <v>5</v>
      </c>
      <c r="G20" s="121">
        <f>Lech1!C41</f>
        <v>4</v>
      </c>
      <c r="H20" s="204">
        <f>Lech1!C48</f>
        <v>6</v>
      </c>
      <c r="I20" s="207"/>
      <c r="L20" s="27"/>
    </row>
    <row r="21" spans="1:12" x14ac:dyDescent="0.2">
      <c r="A21" s="119"/>
      <c r="B21" s="121">
        <f>Lech1!C10</f>
        <v>2</v>
      </c>
      <c r="C21" s="121">
        <f>Lech1!C16</f>
        <v>4</v>
      </c>
      <c r="D21" s="121">
        <f>Lech1!C22</f>
        <v>2</v>
      </c>
      <c r="E21" s="121">
        <f>Lech1!C29</f>
        <v>6</v>
      </c>
      <c r="F21" s="121">
        <f>Lech1!C35</f>
        <v>5</v>
      </c>
      <c r="G21" s="121">
        <f>Lech1!C42</f>
        <v>1</v>
      </c>
      <c r="H21" s="204">
        <f>Lech1!C50</f>
        <v>6</v>
      </c>
      <c r="I21" s="207"/>
      <c r="L21" s="27"/>
    </row>
    <row r="22" spans="1:12" x14ac:dyDescent="0.2">
      <c r="A22" s="6" t="s">
        <v>18</v>
      </c>
      <c r="B22" s="4">
        <f t="shared" ref="B22:G22" si="2">SUM(B16:B21)</f>
        <v>29</v>
      </c>
      <c r="C22" s="4">
        <f t="shared" si="2"/>
        <v>29</v>
      </c>
      <c r="D22" s="4">
        <f t="shared" si="2"/>
        <v>10</v>
      </c>
      <c r="E22" s="4">
        <f t="shared" si="2"/>
        <v>32</v>
      </c>
      <c r="F22" s="4">
        <f t="shared" si="2"/>
        <v>29</v>
      </c>
      <c r="G22" s="4">
        <f t="shared" si="2"/>
        <v>14</v>
      </c>
      <c r="H22" s="4">
        <f>SUM(H16:H21)</f>
        <v>24</v>
      </c>
      <c r="I22" s="208"/>
    </row>
    <row r="23" spans="1:12" x14ac:dyDescent="0.2">
      <c r="A23" s="195" t="s">
        <v>3</v>
      </c>
      <c r="B23" s="194">
        <f>'Rad1'!C3</f>
        <v>4</v>
      </c>
      <c r="C23" s="194">
        <f>'Rad1'!C11</f>
        <v>7</v>
      </c>
      <c r="D23" s="194">
        <f>'Rad1'!C18</f>
        <v>7</v>
      </c>
      <c r="E23" s="194">
        <f>'Rad1'!C26</f>
        <v>6</v>
      </c>
      <c r="F23" s="194">
        <f>'Rad1'!C32</f>
        <v>4</v>
      </c>
      <c r="G23" s="194">
        <f>'Rad1'!C38</f>
        <v>3</v>
      </c>
      <c r="H23" s="205">
        <f>'Rad1'!C45</f>
        <v>3</v>
      </c>
      <c r="I23" s="207"/>
    </row>
    <row r="24" spans="1:12" x14ac:dyDescent="0.2">
      <c r="A24" s="119"/>
      <c r="B24" s="194">
        <f>'Rad1'!C5</f>
        <v>7</v>
      </c>
      <c r="C24" s="194">
        <f>'Rad1'!C12</f>
        <v>5</v>
      </c>
      <c r="D24" s="194">
        <f>'Rad1'!C19</f>
        <v>0</v>
      </c>
      <c r="E24" s="194">
        <f>'Rad1'!C27</f>
        <v>5</v>
      </c>
      <c r="F24" s="194">
        <f>'Rad1'!C33</f>
        <v>2</v>
      </c>
      <c r="G24" s="194">
        <f>'Rad1'!C39</f>
        <v>1</v>
      </c>
      <c r="H24" s="205">
        <f>'Rad1'!C46</f>
        <v>4</v>
      </c>
      <c r="I24" s="207"/>
    </row>
    <row r="25" spans="1:12" x14ac:dyDescent="0.2">
      <c r="A25" s="119"/>
      <c r="B25" s="194">
        <f>'Rad1'!C7</f>
        <v>6</v>
      </c>
      <c r="C25" s="194">
        <f>'Rad1'!C13</f>
        <v>4</v>
      </c>
      <c r="D25" s="194">
        <f>'Rad1'!C21</f>
        <v>0</v>
      </c>
      <c r="E25" s="194">
        <f>'Rad1'!C28</f>
        <v>6</v>
      </c>
      <c r="F25" s="194">
        <f>'Rad1'!C34</f>
        <v>6</v>
      </c>
      <c r="G25" s="194">
        <f>'Rad1'!C40</f>
        <v>2</v>
      </c>
      <c r="H25" s="205">
        <f>'Rad1'!C49</f>
        <v>5</v>
      </c>
      <c r="I25" s="207"/>
    </row>
    <row r="26" spans="1:12" x14ac:dyDescent="0.2">
      <c r="A26" s="119"/>
      <c r="B26" s="194">
        <f>'Rad1'!C8</f>
        <v>5</v>
      </c>
      <c r="C26" s="194">
        <f>'Rad1'!C14</f>
        <v>1</v>
      </c>
      <c r="D26" s="194">
        <f>'Rad1'!C22</f>
        <v>1</v>
      </c>
      <c r="E26" s="194">
        <f>'Rad1'!C29</f>
        <v>7</v>
      </c>
      <c r="F26" s="194">
        <f>'Rad1'!C35</f>
        <v>7</v>
      </c>
      <c r="G26" s="194">
        <f>'Rad1'!C41</f>
        <v>2</v>
      </c>
      <c r="H26" s="205">
        <f>'Rad1'!C50</f>
        <v>7</v>
      </c>
      <c r="I26" s="207"/>
    </row>
    <row r="27" spans="1:12" x14ac:dyDescent="0.2">
      <c r="A27" s="119"/>
      <c r="B27" s="194">
        <f>'Rad1'!C9</f>
        <v>6</v>
      </c>
      <c r="C27" s="194">
        <f>'Rad1'!C15</f>
        <v>4</v>
      </c>
      <c r="D27" s="194">
        <f>'Rad1'!C23</f>
        <v>3</v>
      </c>
      <c r="E27" s="194">
        <f>'Rad1'!C30</f>
        <v>3</v>
      </c>
      <c r="F27" s="194">
        <f>'Rad1'!C36</f>
        <v>3</v>
      </c>
      <c r="G27" s="194">
        <f>'Rad1'!C43</f>
        <v>2</v>
      </c>
      <c r="H27" s="205">
        <f>'Rad1'!C51</f>
        <v>3</v>
      </c>
      <c r="I27" s="207"/>
    </row>
    <row r="28" spans="1:12" x14ac:dyDescent="0.2">
      <c r="A28" s="119"/>
      <c r="B28" s="194">
        <f>'Rad1'!C10</f>
        <v>6</v>
      </c>
      <c r="C28" s="194">
        <f>'Rad1'!C16</f>
        <v>4</v>
      </c>
      <c r="D28" s="194">
        <f>'Rad1'!C24</f>
        <v>1</v>
      </c>
      <c r="E28" s="194">
        <f>'Rad1'!C31</f>
        <v>5</v>
      </c>
      <c r="F28" s="194">
        <f>'Rad1'!C37</f>
        <v>5</v>
      </c>
      <c r="G28" s="194">
        <f>'Rad1'!C44</f>
        <v>3</v>
      </c>
      <c r="H28" s="205">
        <f>'Rad1'!C53</f>
        <v>0</v>
      </c>
      <c r="I28" s="207"/>
    </row>
    <row r="29" spans="1:12" x14ac:dyDescent="0.2">
      <c r="A29" s="6" t="s">
        <v>112</v>
      </c>
      <c r="B29" s="4">
        <f t="shared" ref="B29:H29" si="3">SUM(B23:B28)</f>
        <v>34</v>
      </c>
      <c r="C29" s="4">
        <f t="shared" si="3"/>
        <v>25</v>
      </c>
      <c r="D29" s="4">
        <f t="shared" si="3"/>
        <v>12</v>
      </c>
      <c r="E29" s="4">
        <f t="shared" si="3"/>
        <v>32</v>
      </c>
      <c r="F29" s="4">
        <f t="shared" si="3"/>
        <v>27</v>
      </c>
      <c r="G29" s="4">
        <f t="shared" si="3"/>
        <v>13</v>
      </c>
      <c r="H29" s="4">
        <f t="shared" si="3"/>
        <v>22</v>
      </c>
      <c r="I29" s="208"/>
    </row>
    <row r="30" spans="1:12" x14ac:dyDescent="0.2">
      <c r="A30" s="195" t="s">
        <v>11</v>
      </c>
      <c r="B30" s="120">
        <f>Pew!C3</f>
        <v>3</v>
      </c>
      <c r="C30" s="120">
        <f>Pew!C10</f>
        <v>5</v>
      </c>
      <c r="D30" s="120">
        <f>Pew!C16</f>
        <v>0</v>
      </c>
      <c r="E30" s="120">
        <f>Pew!C22</f>
        <v>6</v>
      </c>
      <c r="F30" s="120">
        <f>Pew!C29</f>
        <v>5</v>
      </c>
      <c r="G30" s="120">
        <f>Pew!C35</f>
        <v>3</v>
      </c>
      <c r="H30" s="206">
        <f>Pew!C42</f>
        <v>2</v>
      </c>
      <c r="I30" s="207"/>
    </row>
    <row r="31" spans="1:12" x14ac:dyDescent="0.2">
      <c r="A31" s="119"/>
      <c r="B31" s="120">
        <f>Pew!C5</f>
        <v>6</v>
      </c>
      <c r="C31" s="120">
        <f>Pew!C11</f>
        <v>7</v>
      </c>
      <c r="D31" s="120">
        <f>Pew!C17</f>
        <v>0</v>
      </c>
      <c r="E31" s="120">
        <f>Pew!C24</f>
        <v>7</v>
      </c>
      <c r="F31" s="120">
        <f>Pew!C30</f>
        <v>1</v>
      </c>
      <c r="G31" s="120">
        <f>Pew!C37</f>
        <v>2</v>
      </c>
      <c r="H31" s="206">
        <f>Pew!C44</f>
        <v>3</v>
      </c>
      <c r="I31" s="207"/>
    </row>
    <row r="32" spans="1:12" x14ac:dyDescent="0.2">
      <c r="A32" s="119"/>
      <c r="B32" s="120">
        <f>Pew!C6</f>
        <v>6</v>
      </c>
      <c r="C32" s="120">
        <f>Pew!C12</f>
        <v>7</v>
      </c>
      <c r="D32" s="120">
        <f>Pew!C18</f>
        <v>0</v>
      </c>
      <c r="E32" s="120">
        <f>Pew!C25</f>
        <v>3</v>
      </c>
      <c r="F32" s="120">
        <f>Pew!C31</f>
        <v>5</v>
      </c>
      <c r="G32" s="120">
        <f>Pew!C38</f>
        <v>2</v>
      </c>
      <c r="H32" s="206">
        <f>Pew!C45</f>
        <v>7</v>
      </c>
      <c r="I32" s="207"/>
    </row>
    <row r="33" spans="1:9" x14ac:dyDescent="0.2">
      <c r="A33" s="119"/>
      <c r="B33" s="120">
        <f>Pew!C7</f>
        <v>5</v>
      </c>
      <c r="C33" s="120">
        <f>Pew!C13</f>
        <v>4</v>
      </c>
      <c r="D33" s="120">
        <f>Pew!C19</f>
        <v>4</v>
      </c>
      <c r="E33" s="120">
        <f>Pew!C26</f>
        <v>4</v>
      </c>
      <c r="F33" s="120">
        <f>Pew!C32</f>
        <v>7</v>
      </c>
      <c r="G33" s="120">
        <f>Pew!C39</f>
        <v>2</v>
      </c>
      <c r="H33" s="206">
        <f>Pew!C46</f>
        <v>1</v>
      </c>
      <c r="I33" s="207"/>
    </row>
    <row r="34" spans="1:9" x14ac:dyDescent="0.2">
      <c r="A34" s="119"/>
      <c r="B34" s="120">
        <f>Pew!C8</f>
        <v>4</v>
      </c>
      <c r="C34" s="120">
        <f>Pew!C14</f>
        <v>7</v>
      </c>
      <c r="D34" s="120">
        <f>Pew!C20</f>
        <v>0</v>
      </c>
      <c r="E34" s="120">
        <f>Pew!C27</f>
        <v>3</v>
      </c>
      <c r="F34" s="120">
        <f>Pew!C33</f>
        <v>6</v>
      </c>
      <c r="G34" s="120">
        <f>Pew!C40</f>
        <v>2</v>
      </c>
      <c r="H34" s="206">
        <f>Pew!C47</f>
        <v>5</v>
      </c>
      <c r="I34" s="207"/>
    </row>
    <row r="35" spans="1:9" x14ac:dyDescent="0.2">
      <c r="A35" s="119"/>
      <c r="B35" s="120">
        <f>Pew!C9</f>
        <v>6</v>
      </c>
      <c r="C35" s="120">
        <f>Pew!C15</f>
        <v>6</v>
      </c>
      <c r="D35" s="120">
        <f>Pew!C21</f>
        <v>3</v>
      </c>
      <c r="E35" s="120">
        <f>Pew!C28</f>
        <v>4</v>
      </c>
      <c r="F35" s="120">
        <f>Pew!C34</f>
        <v>5</v>
      </c>
      <c r="G35" s="120">
        <f>Pew!C41</f>
        <v>2</v>
      </c>
      <c r="H35" s="206">
        <f>Pew!C48</f>
        <v>6</v>
      </c>
      <c r="I35" s="207"/>
    </row>
    <row r="36" spans="1:9" x14ac:dyDescent="0.2">
      <c r="A36" s="6" t="s">
        <v>111</v>
      </c>
      <c r="B36" s="4">
        <f t="shared" ref="B36:H36" si="4">SUM(B30:B35)</f>
        <v>30</v>
      </c>
      <c r="C36" s="4">
        <f t="shared" si="4"/>
        <v>36</v>
      </c>
      <c r="D36" s="4">
        <f t="shared" si="4"/>
        <v>7</v>
      </c>
      <c r="E36" s="4">
        <f t="shared" si="4"/>
        <v>27</v>
      </c>
      <c r="F36" s="4">
        <f t="shared" si="4"/>
        <v>29</v>
      </c>
      <c r="G36" s="4">
        <f t="shared" si="4"/>
        <v>13</v>
      </c>
      <c r="H36" s="4">
        <f t="shared" si="4"/>
        <v>24</v>
      </c>
      <c r="I36" s="4"/>
    </row>
    <row r="37" spans="1:9" x14ac:dyDescent="0.2">
      <c r="B37" s="4" t="s">
        <v>6</v>
      </c>
      <c r="C37" s="4" t="s">
        <v>10</v>
      </c>
      <c r="D37" s="4" t="s">
        <v>62</v>
      </c>
      <c r="E37" s="4" t="s">
        <v>3</v>
      </c>
      <c r="F37" s="4" t="s">
        <v>63</v>
      </c>
      <c r="G37" s="4" t="s">
        <v>64</v>
      </c>
      <c r="H37" s="4" t="s">
        <v>2</v>
      </c>
      <c r="I37" s="4"/>
    </row>
    <row r="38" spans="1:9" x14ac:dyDescent="0.2">
      <c r="A38" s="6" t="s">
        <v>115</v>
      </c>
      <c r="B38" s="4">
        <f t="shared" ref="B38:H38" si="5">B8+B15+B22+B29+B36</f>
        <v>149</v>
      </c>
      <c r="C38" s="4">
        <f t="shared" si="5"/>
        <v>148</v>
      </c>
      <c r="D38" s="4">
        <f t="shared" si="5"/>
        <v>64</v>
      </c>
      <c r="E38" s="4">
        <f t="shared" si="5"/>
        <v>154</v>
      </c>
      <c r="F38" s="4">
        <f t="shared" si="5"/>
        <v>147</v>
      </c>
      <c r="G38" s="4">
        <f t="shared" si="5"/>
        <v>64</v>
      </c>
      <c r="H38" s="4">
        <f t="shared" si="5"/>
        <v>107</v>
      </c>
      <c r="I38" s="4"/>
    </row>
    <row r="40" spans="1:9" x14ac:dyDescent="0.2">
      <c r="F40" s="23" t="s">
        <v>15</v>
      </c>
      <c r="G40" s="23" t="s">
        <v>14</v>
      </c>
      <c r="H40" s="24" t="s">
        <v>21</v>
      </c>
    </row>
    <row r="41" spans="1:9" x14ac:dyDescent="0.2">
      <c r="A41" s="6"/>
      <c r="B41" s="4"/>
      <c r="C41" s="4" t="str">
        <f>B37</f>
        <v>Isis A</v>
      </c>
      <c r="D41" s="4">
        <f>B38</f>
        <v>149</v>
      </c>
      <c r="E41" s="4"/>
      <c r="F41" s="25">
        <f>'Team Weights'!B14</f>
        <v>165</v>
      </c>
      <c r="G41" s="25">
        <f>'Team Weights'!C14</f>
        <v>7</v>
      </c>
      <c r="H41" s="25">
        <f>'Team Weights'!D14</f>
        <v>8</v>
      </c>
    </row>
    <row r="42" spans="1:9" x14ac:dyDescent="0.2">
      <c r="A42" s="6"/>
      <c r="B42" s="4"/>
      <c r="C42" s="4" t="str">
        <f>C37</f>
        <v>Isis B</v>
      </c>
      <c r="D42" s="4">
        <f>C38</f>
        <v>148</v>
      </c>
      <c r="E42" s="4"/>
      <c r="F42" s="25">
        <f>'Team Weights'!E14</f>
        <v>144</v>
      </c>
      <c r="G42" s="25">
        <f>'Team Weights'!F14</f>
        <v>3</v>
      </c>
      <c r="H42" s="25">
        <f>'Team Weights'!G14</f>
        <v>8</v>
      </c>
    </row>
    <row r="43" spans="1:9" x14ac:dyDescent="0.2">
      <c r="A43" s="6"/>
      <c r="B43" s="4"/>
      <c r="C43" s="4" t="str">
        <f>D37</f>
        <v>Isis C</v>
      </c>
      <c r="D43" s="4">
        <f>D38</f>
        <v>64</v>
      </c>
      <c r="F43" s="25">
        <f>'Team Weights'!H14</f>
        <v>55</v>
      </c>
      <c r="G43" s="25">
        <f>'Team Weights'!I14</f>
        <v>8</v>
      </c>
      <c r="H43" s="25">
        <f>'Team Weights'!J14</f>
        <v>0</v>
      </c>
    </row>
    <row r="44" spans="1:9" x14ac:dyDescent="0.2">
      <c r="A44" s="6"/>
      <c r="B44" s="4"/>
      <c r="C44" s="4" t="str">
        <f>E37</f>
        <v>Radcot</v>
      </c>
      <c r="D44" s="4">
        <f>E38</f>
        <v>154</v>
      </c>
      <c r="E44" s="4"/>
      <c r="F44" s="25">
        <f>'Team Weights'!K14</f>
        <v>154</v>
      </c>
      <c r="G44" s="25">
        <f>'Team Weights'!L14</f>
        <v>5</v>
      </c>
      <c r="H44" s="25">
        <f>'Team Weights'!M14</f>
        <v>0</v>
      </c>
    </row>
    <row r="45" spans="1:9" x14ac:dyDescent="0.2">
      <c r="A45" s="6"/>
      <c r="B45" s="4"/>
      <c r="C45" s="4" t="str">
        <f>F37</f>
        <v>Pewsey A</v>
      </c>
      <c r="D45" s="4">
        <f>F38</f>
        <v>147</v>
      </c>
      <c r="E45" s="4"/>
      <c r="F45" s="25">
        <f>'Team Weights'!N14</f>
        <v>151</v>
      </c>
      <c r="G45" s="25">
        <f>'Team Weights'!O14</f>
        <v>8</v>
      </c>
      <c r="H45" s="25">
        <f>'Team Weights'!P14</f>
        <v>8</v>
      </c>
    </row>
    <row r="46" spans="1:9" x14ac:dyDescent="0.2">
      <c r="A46" s="6"/>
      <c r="B46" s="4"/>
      <c r="C46" s="4" t="str">
        <f>G37</f>
        <v>Pewsey B</v>
      </c>
      <c r="D46" s="4">
        <f>G38</f>
        <v>64</v>
      </c>
      <c r="E46" s="4"/>
      <c r="F46" s="25">
        <f>'Team Weights'!Q14</f>
        <v>54</v>
      </c>
      <c r="G46" s="25">
        <f>'Team Weights'!R14</f>
        <v>14</v>
      </c>
      <c r="H46" s="25">
        <f>'Team Weights'!S14</f>
        <v>0</v>
      </c>
    </row>
    <row r="47" spans="1:9" x14ac:dyDescent="0.2">
      <c r="A47" s="6"/>
      <c r="B47" s="4"/>
      <c r="C47" s="4" t="s">
        <v>2</v>
      </c>
      <c r="D47" s="4">
        <f>H38</f>
        <v>107</v>
      </c>
      <c r="E47" s="4"/>
      <c r="F47" s="25">
        <f>'Team Weights'!T14</f>
        <v>128</v>
      </c>
      <c r="G47" s="25">
        <f>'Team Weights'!U14</f>
        <v>0</v>
      </c>
      <c r="H47" s="25">
        <f>'Team Weights'!V14</f>
        <v>0</v>
      </c>
      <c r="I47" s="86"/>
    </row>
    <row r="48" spans="1:9" x14ac:dyDescent="0.2">
      <c r="A48" s="6"/>
      <c r="B48" s="4"/>
      <c r="C48" s="4"/>
      <c r="D48" s="4"/>
      <c r="E48" s="4"/>
      <c r="F48" s="25"/>
      <c r="G48" s="25"/>
      <c r="H48" s="25"/>
      <c r="I48" s="86"/>
    </row>
    <row r="49" spans="1:8" x14ac:dyDescent="0.2">
      <c r="B49" s="282" t="s">
        <v>97</v>
      </c>
      <c r="C49" s="282"/>
      <c r="D49" s="116" t="s">
        <v>98</v>
      </c>
      <c r="E49" s="116" t="s">
        <v>99</v>
      </c>
      <c r="F49" s="117" t="s">
        <v>100</v>
      </c>
      <c r="G49" s="117" t="s">
        <v>101</v>
      </c>
      <c r="H49" s="25"/>
    </row>
    <row r="50" spans="1:8" ht="20.25" x14ac:dyDescent="0.2">
      <c r="A50" s="201" t="s">
        <v>34</v>
      </c>
      <c r="B50" s="280" t="s">
        <v>26</v>
      </c>
      <c r="C50" s="281"/>
      <c r="D50" s="118">
        <v>154</v>
      </c>
      <c r="E50" s="118">
        <v>154</v>
      </c>
      <c r="F50" s="118">
        <v>5</v>
      </c>
      <c r="G50" s="118">
        <v>0</v>
      </c>
      <c r="H50" s="114"/>
    </row>
    <row r="51" spans="1:8" ht="20.25" x14ac:dyDescent="0.2">
      <c r="A51" s="201" t="s">
        <v>127</v>
      </c>
      <c r="B51" s="280" t="s">
        <v>27</v>
      </c>
      <c r="C51" s="281"/>
      <c r="D51" s="118">
        <v>149</v>
      </c>
      <c r="E51" s="118">
        <v>165</v>
      </c>
      <c r="F51" s="118">
        <v>7</v>
      </c>
      <c r="G51" s="118">
        <v>8</v>
      </c>
      <c r="H51" s="115"/>
    </row>
    <row r="52" spans="1:8" ht="20.25" x14ac:dyDescent="0.2">
      <c r="A52" s="201" t="s">
        <v>116</v>
      </c>
      <c r="B52" s="280" t="s">
        <v>28</v>
      </c>
      <c r="C52" s="281"/>
      <c r="D52" s="118">
        <v>148</v>
      </c>
      <c r="E52" s="118">
        <v>144</v>
      </c>
      <c r="F52" s="118">
        <v>3</v>
      </c>
      <c r="G52" s="118">
        <v>8</v>
      </c>
      <c r="H52" s="115"/>
    </row>
    <row r="53" spans="1:8" ht="20.25" x14ac:dyDescent="0.2">
      <c r="A53" s="201" t="s">
        <v>35</v>
      </c>
      <c r="B53" s="280" t="s">
        <v>96</v>
      </c>
      <c r="C53" s="281"/>
      <c r="D53" s="118">
        <v>147</v>
      </c>
      <c r="E53" s="118">
        <v>151</v>
      </c>
      <c r="F53" s="118">
        <v>8</v>
      </c>
      <c r="G53" s="118">
        <v>8</v>
      </c>
      <c r="H53" s="114"/>
    </row>
    <row r="54" spans="1:8" ht="20.25" x14ac:dyDescent="0.2">
      <c r="A54" s="201" t="s">
        <v>36</v>
      </c>
      <c r="B54" s="280" t="s">
        <v>103</v>
      </c>
      <c r="C54" s="281"/>
      <c r="D54" s="118">
        <v>107</v>
      </c>
      <c r="E54" s="118">
        <v>128</v>
      </c>
      <c r="F54" s="118">
        <v>0</v>
      </c>
      <c r="G54" s="118">
        <v>0</v>
      </c>
      <c r="H54" s="114"/>
    </row>
    <row r="55" spans="1:8" ht="20.25" x14ac:dyDescent="0.2">
      <c r="A55" s="201" t="s">
        <v>37</v>
      </c>
      <c r="B55" s="280" t="s">
        <v>104</v>
      </c>
      <c r="C55" s="281"/>
      <c r="D55" s="118">
        <v>64</v>
      </c>
      <c r="E55" s="118">
        <v>55</v>
      </c>
      <c r="F55" s="118">
        <v>8</v>
      </c>
      <c r="G55" s="118">
        <v>0</v>
      </c>
      <c r="H55" s="114"/>
    </row>
    <row r="56" spans="1:8" ht="16.5" customHeight="1" x14ac:dyDescent="0.2">
      <c r="A56" s="201" t="s">
        <v>117</v>
      </c>
      <c r="B56" s="280" t="s">
        <v>102</v>
      </c>
      <c r="C56" s="281"/>
      <c r="D56" s="118">
        <v>64</v>
      </c>
      <c r="E56" s="118">
        <v>54</v>
      </c>
      <c r="F56" s="118">
        <v>14</v>
      </c>
      <c r="G56" s="118">
        <v>0</v>
      </c>
    </row>
  </sheetData>
  <mergeCells count="8">
    <mergeCell ref="B55:C55"/>
    <mergeCell ref="B56:C56"/>
    <mergeCell ref="B49:C49"/>
    <mergeCell ref="B50:C50"/>
    <mergeCell ref="B51:C51"/>
    <mergeCell ref="B52:C52"/>
    <mergeCell ref="B53:C53"/>
    <mergeCell ref="B54:C54"/>
  </mergeCells>
  <phoneticPr fontId="1" type="noConversion"/>
  <pageMargins left="0.23622047244094491" right="0" top="0" bottom="0" header="0.31496062992125984" footer="0.31496062992125984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5"/>
  <sheetViews>
    <sheetView topLeftCell="A10" zoomScaleNormal="100" workbookViewId="0">
      <selection activeCell="A30" sqref="A30"/>
    </sheetView>
  </sheetViews>
  <sheetFormatPr defaultRowHeight="15.75" x14ac:dyDescent="0.25"/>
  <cols>
    <col min="1" max="1" width="20.28515625" style="46" customWidth="1"/>
    <col min="2" max="2" width="13.7109375" style="46" customWidth="1"/>
    <col min="3" max="3" width="9.42578125" style="54" customWidth="1"/>
    <col min="4" max="4" width="12.42578125" style="47" customWidth="1"/>
    <col min="5" max="5" width="11.28515625" style="47" customWidth="1"/>
    <col min="6" max="6" width="12.5703125" style="47" customWidth="1"/>
    <col min="7" max="7" width="12.7109375" style="47" customWidth="1"/>
    <col min="8" max="8" width="1.85546875" style="210" customWidth="1"/>
    <col min="9" max="9" width="17" style="46" customWidth="1"/>
    <col min="10" max="17" width="9.140625" style="46"/>
    <col min="18" max="18" width="13.7109375" style="46" customWidth="1"/>
    <col min="19" max="16384" width="9.140625" style="46"/>
  </cols>
  <sheetData>
    <row r="1" spans="1:12" ht="36.75" customHeight="1" x14ac:dyDescent="0.45">
      <c r="A1" s="283" t="s">
        <v>107</v>
      </c>
      <c r="B1" s="283"/>
      <c r="C1" s="283"/>
      <c r="D1" s="283"/>
      <c r="E1" s="283"/>
      <c r="F1" s="283"/>
      <c r="G1" s="283"/>
      <c r="H1" s="209"/>
    </row>
    <row r="2" spans="1:12" ht="16.5" thickBot="1" x14ac:dyDescent="0.3">
      <c r="A2" s="46" t="s">
        <v>0</v>
      </c>
      <c r="B2" s="46" t="s">
        <v>4</v>
      </c>
      <c r="C2" s="54" t="s">
        <v>5</v>
      </c>
      <c r="D2" s="47" t="s">
        <v>7</v>
      </c>
      <c r="E2" s="47" t="s">
        <v>8</v>
      </c>
      <c r="F2" s="47" t="s">
        <v>9</v>
      </c>
      <c r="G2" s="47" t="s">
        <v>38</v>
      </c>
      <c r="I2" s="46" t="s">
        <v>55</v>
      </c>
    </row>
    <row r="3" spans="1:12" ht="16.5" thickTop="1" x14ac:dyDescent="0.25">
      <c r="A3" s="48" t="s">
        <v>50</v>
      </c>
      <c r="B3" s="49" t="s">
        <v>6</v>
      </c>
      <c r="C3" s="55">
        <v>4</v>
      </c>
      <c r="D3" s="78">
        <v>0</v>
      </c>
      <c r="E3" s="50">
        <v>14</v>
      </c>
      <c r="F3" s="50">
        <v>0</v>
      </c>
      <c r="G3" s="87" t="s">
        <v>44</v>
      </c>
      <c r="H3" s="211"/>
      <c r="I3" s="93"/>
      <c r="J3" s="94">
        <f>SUM(D3:D8)</f>
        <v>19</v>
      </c>
      <c r="K3" s="94">
        <f>SUM(E3:E8)</f>
        <v>41</v>
      </c>
      <c r="L3" s="95">
        <f>SUM(F3:F8)</f>
        <v>16</v>
      </c>
    </row>
    <row r="4" spans="1:12" x14ac:dyDescent="0.25">
      <c r="A4" s="48" t="s">
        <v>51</v>
      </c>
      <c r="B4" s="49" t="s">
        <v>6</v>
      </c>
      <c r="C4" s="55">
        <v>7</v>
      </c>
      <c r="D4" s="50">
        <v>6</v>
      </c>
      <c r="E4" s="50">
        <v>4</v>
      </c>
      <c r="F4" s="50">
        <v>0</v>
      </c>
      <c r="G4" s="87" t="s">
        <v>45</v>
      </c>
      <c r="H4" s="211"/>
      <c r="I4" s="96"/>
      <c r="J4" s="77"/>
      <c r="K4" s="77"/>
      <c r="L4" s="97"/>
    </row>
    <row r="5" spans="1:12" x14ac:dyDescent="0.25">
      <c r="A5" s="48" t="s">
        <v>52</v>
      </c>
      <c r="B5" s="49" t="s">
        <v>6</v>
      </c>
      <c r="C5" s="55">
        <v>5</v>
      </c>
      <c r="D5" s="50">
        <v>2</v>
      </c>
      <c r="E5" s="50">
        <v>9</v>
      </c>
      <c r="F5" s="50">
        <v>8</v>
      </c>
      <c r="G5" s="87" t="s">
        <v>46</v>
      </c>
      <c r="H5" s="211"/>
      <c r="I5" s="96"/>
      <c r="J5" s="77"/>
      <c r="K5" s="77"/>
      <c r="L5" s="97"/>
    </row>
    <row r="6" spans="1:12" x14ac:dyDescent="0.25">
      <c r="A6" s="48" t="s">
        <v>53</v>
      </c>
      <c r="B6" s="49" t="s">
        <v>6</v>
      </c>
      <c r="C6" s="55">
        <v>3</v>
      </c>
      <c r="D6" s="50">
        <v>3</v>
      </c>
      <c r="E6" s="50">
        <v>4</v>
      </c>
      <c r="F6" s="50">
        <v>8</v>
      </c>
      <c r="G6" s="87" t="s">
        <v>47</v>
      </c>
      <c r="H6" s="211"/>
      <c r="I6" s="96"/>
      <c r="J6" s="77"/>
      <c r="K6" s="77"/>
      <c r="L6" s="97"/>
    </row>
    <row r="7" spans="1:12" x14ac:dyDescent="0.25">
      <c r="A7" s="48" t="s">
        <v>137</v>
      </c>
      <c r="B7" s="49" t="s">
        <v>6</v>
      </c>
      <c r="C7" s="55">
        <v>4</v>
      </c>
      <c r="D7" s="50">
        <v>7</v>
      </c>
      <c r="E7" s="50">
        <v>0</v>
      </c>
      <c r="F7" s="50">
        <v>0</v>
      </c>
      <c r="G7" s="87" t="s">
        <v>48</v>
      </c>
      <c r="H7" s="211"/>
      <c r="I7" s="96">
        <f>SUM(C3:C8)</f>
        <v>26</v>
      </c>
      <c r="J7" s="77"/>
      <c r="K7" s="77"/>
      <c r="L7" s="97"/>
    </row>
    <row r="8" spans="1:12" ht="16.5" thickBot="1" x14ac:dyDescent="0.3">
      <c r="A8" s="60" t="s">
        <v>54</v>
      </c>
      <c r="B8" s="61" t="s">
        <v>6</v>
      </c>
      <c r="C8" s="62">
        <v>3</v>
      </c>
      <c r="D8" s="63">
        <v>1</v>
      </c>
      <c r="E8" s="63">
        <v>10</v>
      </c>
      <c r="F8" s="63">
        <v>0</v>
      </c>
      <c r="G8" s="91" t="s">
        <v>49</v>
      </c>
      <c r="H8" s="211"/>
      <c r="I8" s="98" t="s">
        <v>6</v>
      </c>
      <c r="J8" s="99">
        <f>J3+TRUNC(K3/16)</f>
        <v>21</v>
      </c>
      <c r="K8" s="99">
        <f>K3-(TRUNC(K3/16)*16)+TRUNC(L3/16)</f>
        <v>10</v>
      </c>
      <c r="L8" s="100">
        <f>L3-(TRUNC(L3/16)*16)</f>
        <v>0</v>
      </c>
    </row>
    <row r="9" spans="1:12" ht="16.5" thickTop="1" x14ac:dyDescent="0.25">
      <c r="A9" s="64" t="s">
        <v>56</v>
      </c>
      <c r="B9" s="65" t="s">
        <v>10</v>
      </c>
      <c r="C9" s="66">
        <v>2</v>
      </c>
      <c r="D9" s="67">
        <v>0</v>
      </c>
      <c r="E9" s="67">
        <v>8</v>
      </c>
      <c r="F9" s="67">
        <v>8</v>
      </c>
      <c r="G9" s="90" t="s">
        <v>44</v>
      </c>
      <c r="H9" s="211"/>
      <c r="I9" s="93"/>
      <c r="J9" s="94"/>
      <c r="K9" s="94"/>
      <c r="L9" s="95"/>
    </row>
    <row r="10" spans="1:12" x14ac:dyDescent="0.25">
      <c r="A10" s="48" t="s">
        <v>57</v>
      </c>
      <c r="B10" s="53" t="s">
        <v>10</v>
      </c>
      <c r="C10" s="55">
        <v>4</v>
      </c>
      <c r="D10" s="50">
        <v>3</v>
      </c>
      <c r="E10" s="50">
        <v>6</v>
      </c>
      <c r="F10" s="50">
        <v>0</v>
      </c>
      <c r="G10" s="87" t="s">
        <v>45</v>
      </c>
      <c r="H10" s="211"/>
      <c r="I10" s="96"/>
      <c r="J10" s="77">
        <f>SUM(D9:D14)</f>
        <v>26</v>
      </c>
      <c r="K10" s="77">
        <f>SUM(E9:E14)</f>
        <v>34</v>
      </c>
      <c r="L10" s="97">
        <f>SUM(F9:F14)</f>
        <v>16</v>
      </c>
    </row>
    <row r="11" spans="1:12" x14ac:dyDescent="0.25">
      <c r="A11" s="48" t="s">
        <v>58</v>
      </c>
      <c r="B11" s="53" t="s">
        <v>10</v>
      </c>
      <c r="C11" s="55">
        <v>7</v>
      </c>
      <c r="D11" s="50">
        <v>4</v>
      </c>
      <c r="E11" s="50">
        <v>9</v>
      </c>
      <c r="F11" s="50">
        <v>8</v>
      </c>
      <c r="G11" s="87" t="s">
        <v>46</v>
      </c>
      <c r="H11" s="211"/>
      <c r="I11" s="96"/>
      <c r="J11" s="77"/>
      <c r="K11" s="77"/>
      <c r="L11" s="97"/>
    </row>
    <row r="12" spans="1:12" x14ac:dyDescent="0.25">
      <c r="A12" s="48" t="s">
        <v>59</v>
      </c>
      <c r="B12" s="53" t="s">
        <v>10</v>
      </c>
      <c r="C12" s="55">
        <v>5</v>
      </c>
      <c r="D12" s="50">
        <v>4</v>
      </c>
      <c r="E12" s="50">
        <v>0</v>
      </c>
      <c r="F12" s="50">
        <v>0</v>
      </c>
      <c r="G12" s="87" t="s">
        <v>47</v>
      </c>
      <c r="H12" s="211"/>
      <c r="I12" s="96"/>
      <c r="J12" s="77"/>
      <c r="K12" s="77"/>
      <c r="L12" s="97"/>
    </row>
    <row r="13" spans="1:12" x14ac:dyDescent="0.25">
      <c r="A13" s="48" t="s">
        <v>60</v>
      </c>
      <c r="B13" s="53" t="s">
        <v>10</v>
      </c>
      <c r="C13" s="55">
        <v>6</v>
      </c>
      <c r="D13" s="51">
        <v>11</v>
      </c>
      <c r="E13" s="51">
        <v>4</v>
      </c>
      <c r="F13" s="51">
        <v>0</v>
      </c>
      <c r="G13" s="89" t="s">
        <v>48</v>
      </c>
      <c r="H13" s="212"/>
      <c r="I13" s="96">
        <f>SUM(C9:C14)</f>
        <v>31</v>
      </c>
      <c r="J13" s="77"/>
      <c r="K13" s="77"/>
      <c r="L13" s="97"/>
    </row>
    <row r="14" spans="1:12" ht="16.5" thickBot="1" x14ac:dyDescent="0.3">
      <c r="A14" s="60" t="s">
        <v>61</v>
      </c>
      <c r="B14" s="69" t="s">
        <v>10</v>
      </c>
      <c r="C14" s="62">
        <v>7</v>
      </c>
      <c r="D14" s="71">
        <v>4</v>
      </c>
      <c r="E14" s="71">
        <v>7</v>
      </c>
      <c r="F14" s="71">
        <v>0</v>
      </c>
      <c r="G14" s="92" t="s">
        <v>49</v>
      </c>
      <c r="H14" s="212"/>
      <c r="I14" s="98" t="s">
        <v>10</v>
      </c>
      <c r="J14" s="99">
        <f>J10+TRUNC(K10/16)</f>
        <v>28</v>
      </c>
      <c r="K14" s="99">
        <f>K10-(TRUNC(K10/16)*16)+TRUNC(L10/16)</f>
        <v>3</v>
      </c>
      <c r="L14" s="100">
        <f>L10-(TRUNC(L10/16)*16)</f>
        <v>0</v>
      </c>
    </row>
    <row r="15" spans="1:12" ht="16.5" thickTop="1" x14ac:dyDescent="0.25">
      <c r="A15" s="64" t="s">
        <v>66</v>
      </c>
      <c r="B15" s="72" t="s">
        <v>62</v>
      </c>
      <c r="C15" s="66">
        <v>5</v>
      </c>
      <c r="D15" s="67">
        <v>1</v>
      </c>
      <c r="E15" s="67">
        <v>1</v>
      </c>
      <c r="F15" s="67">
        <v>8</v>
      </c>
      <c r="G15" s="90" t="s">
        <v>44</v>
      </c>
      <c r="H15" s="211"/>
      <c r="I15" s="93"/>
      <c r="J15" s="94"/>
      <c r="K15" s="94"/>
      <c r="L15" s="95"/>
    </row>
    <row r="16" spans="1:12" x14ac:dyDescent="0.25">
      <c r="A16" s="48"/>
      <c r="B16" s="49" t="s">
        <v>62</v>
      </c>
      <c r="C16" s="56">
        <v>0</v>
      </c>
      <c r="D16" s="125"/>
      <c r="E16" s="125"/>
      <c r="F16" s="125"/>
      <c r="G16" s="87" t="s">
        <v>45</v>
      </c>
      <c r="H16" s="211"/>
      <c r="I16" s="96"/>
      <c r="J16" s="77">
        <f>SUM(D15:D20)</f>
        <v>8</v>
      </c>
      <c r="K16" s="77">
        <f>SUM(E15:E20)</f>
        <v>13</v>
      </c>
      <c r="L16" s="97">
        <f>SUM(F15:F20)</f>
        <v>8</v>
      </c>
    </row>
    <row r="17" spans="1:12" x14ac:dyDescent="0.25">
      <c r="A17" s="48" t="s">
        <v>67</v>
      </c>
      <c r="B17" s="49" t="s">
        <v>62</v>
      </c>
      <c r="C17" s="55">
        <v>3</v>
      </c>
      <c r="D17" s="50">
        <v>2</v>
      </c>
      <c r="E17" s="50">
        <v>5</v>
      </c>
      <c r="F17" s="50">
        <v>0</v>
      </c>
      <c r="G17" s="87" t="s">
        <v>46</v>
      </c>
      <c r="H17" s="211"/>
      <c r="I17" s="96"/>
      <c r="J17" s="77"/>
      <c r="K17" s="77"/>
      <c r="L17" s="97"/>
    </row>
    <row r="18" spans="1:12" x14ac:dyDescent="0.25">
      <c r="A18" s="48" t="s">
        <v>68</v>
      </c>
      <c r="B18" s="49" t="s">
        <v>62</v>
      </c>
      <c r="C18" s="55">
        <v>1</v>
      </c>
      <c r="D18" s="50">
        <v>0</v>
      </c>
      <c r="E18" s="50">
        <v>1</v>
      </c>
      <c r="F18" s="50">
        <v>0</v>
      </c>
      <c r="G18" s="87" t="s">
        <v>47</v>
      </c>
      <c r="H18" s="211"/>
      <c r="I18" s="96"/>
      <c r="J18" s="77"/>
      <c r="K18" s="77"/>
      <c r="L18" s="97"/>
    </row>
    <row r="19" spans="1:12" x14ac:dyDescent="0.25">
      <c r="A19" s="48" t="s">
        <v>69</v>
      </c>
      <c r="B19" s="49" t="s">
        <v>62</v>
      </c>
      <c r="C19" s="55">
        <v>3</v>
      </c>
      <c r="D19" s="50">
        <v>5</v>
      </c>
      <c r="E19" s="50">
        <v>6</v>
      </c>
      <c r="F19" s="50">
        <v>0</v>
      </c>
      <c r="G19" s="87" t="s">
        <v>48</v>
      </c>
      <c r="H19" s="211"/>
      <c r="I19" s="96">
        <f>SUM(C15:C20)</f>
        <v>12</v>
      </c>
      <c r="J19" s="77"/>
      <c r="K19" s="77"/>
      <c r="L19" s="97"/>
    </row>
    <row r="20" spans="1:12" ht="16.5" thickBot="1" x14ac:dyDescent="0.3">
      <c r="A20" s="60"/>
      <c r="B20" s="128" t="s">
        <v>62</v>
      </c>
      <c r="C20" s="62">
        <v>0</v>
      </c>
      <c r="D20" s="126"/>
      <c r="E20" s="126"/>
      <c r="F20" s="126"/>
      <c r="G20" s="91" t="s">
        <v>49</v>
      </c>
      <c r="H20" s="211"/>
      <c r="I20" s="98" t="s">
        <v>65</v>
      </c>
      <c r="J20" s="99">
        <f>J16+TRUNC(K16/16)</f>
        <v>8</v>
      </c>
      <c r="K20" s="99">
        <f>K16-(TRUNC(K16/16)*16)+TRUNC(L16/16)</f>
        <v>13</v>
      </c>
      <c r="L20" s="100">
        <f>L16-(TRUNC(L16/16)*16)</f>
        <v>8</v>
      </c>
    </row>
    <row r="21" spans="1:12" ht="16.5" thickTop="1" x14ac:dyDescent="0.25">
      <c r="A21" s="64" t="s">
        <v>70</v>
      </c>
      <c r="B21" s="72" t="s">
        <v>3</v>
      </c>
      <c r="C21" s="66">
        <v>7</v>
      </c>
      <c r="D21" s="67">
        <v>8</v>
      </c>
      <c r="E21" s="67">
        <v>6</v>
      </c>
      <c r="F21" s="67">
        <v>0</v>
      </c>
      <c r="G21" s="90" t="s">
        <v>44</v>
      </c>
      <c r="H21" s="211"/>
      <c r="I21" s="93"/>
      <c r="J21" s="94"/>
      <c r="K21" s="94"/>
      <c r="L21" s="95"/>
    </row>
    <row r="22" spans="1:12" x14ac:dyDescent="0.25">
      <c r="A22" s="48" t="s">
        <v>71</v>
      </c>
      <c r="B22" s="49" t="s">
        <v>3</v>
      </c>
      <c r="C22" s="55">
        <v>6</v>
      </c>
      <c r="D22" s="50">
        <v>4</v>
      </c>
      <c r="E22" s="50">
        <v>5</v>
      </c>
      <c r="F22" s="50">
        <v>0</v>
      </c>
      <c r="G22" s="87" t="s">
        <v>45</v>
      </c>
      <c r="H22" s="211"/>
      <c r="I22" s="96"/>
      <c r="J22" s="77">
        <f>SUM(D21:D26)</f>
        <v>28</v>
      </c>
      <c r="K22" s="77">
        <f>SUM(E21:E26)</f>
        <v>38</v>
      </c>
      <c r="L22" s="97">
        <f>SUM(F21:F26)</f>
        <v>16</v>
      </c>
    </row>
    <row r="23" spans="1:12" x14ac:dyDescent="0.25">
      <c r="A23" s="48" t="s">
        <v>72</v>
      </c>
      <c r="B23" s="49" t="s">
        <v>3</v>
      </c>
      <c r="C23" s="55">
        <v>5</v>
      </c>
      <c r="D23" s="50">
        <v>2</v>
      </c>
      <c r="E23" s="50">
        <v>9</v>
      </c>
      <c r="F23" s="50">
        <v>8</v>
      </c>
      <c r="G23" s="87" t="s">
        <v>46</v>
      </c>
      <c r="H23" s="211"/>
      <c r="I23" s="96"/>
      <c r="J23" s="77"/>
      <c r="K23" s="77"/>
      <c r="L23" s="97"/>
    </row>
    <row r="24" spans="1:12" x14ac:dyDescent="0.25">
      <c r="A24" s="48" t="s">
        <v>73</v>
      </c>
      <c r="B24" s="49" t="s">
        <v>3</v>
      </c>
      <c r="C24" s="55">
        <v>6</v>
      </c>
      <c r="D24" s="50">
        <v>4</v>
      </c>
      <c r="E24" s="50">
        <v>7</v>
      </c>
      <c r="F24" s="50">
        <v>8</v>
      </c>
      <c r="G24" s="87" t="s">
        <v>47</v>
      </c>
      <c r="H24" s="211"/>
      <c r="I24" s="96"/>
      <c r="J24" s="77"/>
      <c r="K24" s="77"/>
      <c r="L24" s="97"/>
    </row>
    <row r="25" spans="1:12" x14ac:dyDescent="0.25">
      <c r="A25" s="48" t="s">
        <v>74</v>
      </c>
      <c r="B25" s="49" t="s">
        <v>3</v>
      </c>
      <c r="C25" s="55">
        <v>5</v>
      </c>
      <c r="D25" s="50">
        <v>7</v>
      </c>
      <c r="E25" s="50">
        <v>4</v>
      </c>
      <c r="F25" s="50">
        <v>0</v>
      </c>
      <c r="G25" s="87" t="s">
        <v>48</v>
      </c>
      <c r="H25" s="211"/>
      <c r="I25" s="96">
        <f>SUM(C21:C26)</f>
        <v>34</v>
      </c>
      <c r="J25" s="77"/>
      <c r="K25" s="77"/>
      <c r="L25" s="97"/>
    </row>
    <row r="26" spans="1:12" ht="16.5" thickBot="1" x14ac:dyDescent="0.3">
      <c r="A26" s="60" t="s">
        <v>75</v>
      </c>
      <c r="B26" s="61" t="s">
        <v>3</v>
      </c>
      <c r="C26" s="62">
        <v>5</v>
      </c>
      <c r="D26" s="63">
        <v>3</v>
      </c>
      <c r="E26" s="63">
        <v>7</v>
      </c>
      <c r="F26" s="63">
        <v>0</v>
      </c>
      <c r="G26" s="91" t="s">
        <v>49</v>
      </c>
      <c r="H26" s="211"/>
      <c r="I26" s="98" t="s">
        <v>3</v>
      </c>
      <c r="J26" s="99">
        <f>J22+TRUNC(K22/16)</f>
        <v>30</v>
      </c>
      <c r="K26" s="99">
        <f>K22-(TRUNC(K22/16)*16)+TRUNC(L22/16)</f>
        <v>7</v>
      </c>
      <c r="L26" s="100">
        <f>L22-(TRUNC(L22/16)*16)</f>
        <v>0</v>
      </c>
    </row>
    <row r="27" spans="1:12" ht="16.5" thickTop="1" x14ac:dyDescent="0.25">
      <c r="A27" s="64" t="s">
        <v>78</v>
      </c>
      <c r="B27" s="72" t="s">
        <v>63</v>
      </c>
      <c r="C27" s="66">
        <v>3</v>
      </c>
      <c r="D27" s="67">
        <v>0</v>
      </c>
      <c r="E27" s="67">
        <v>10</v>
      </c>
      <c r="F27" s="67">
        <v>0</v>
      </c>
      <c r="G27" s="90" t="s">
        <v>44</v>
      </c>
      <c r="H27" s="211"/>
      <c r="I27" s="93"/>
      <c r="J27" s="94"/>
      <c r="K27" s="94"/>
      <c r="L27" s="95"/>
    </row>
    <row r="28" spans="1:12" x14ac:dyDescent="0.25">
      <c r="A28" s="48" t="s">
        <v>84</v>
      </c>
      <c r="B28" s="49" t="s">
        <v>63</v>
      </c>
      <c r="C28" s="56">
        <v>5</v>
      </c>
      <c r="D28" s="50">
        <v>4</v>
      </c>
      <c r="E28" s="50">
        <v>3</v>
      </c>
      <c r="F28" s="50">
        <v>0</v>
      </c>
      <c r="G28" s="87" t="s">
        <v>45</v>
      </c>
      <c r="H28" s="211"/>
      <c r="I28" s="96"/>
      <c r="J28" s="77">
        <f>SUM(D27:D32)</f>
        <v>30</v>
      </c>
      <c r="K28" s="77">
        <f>SUM(E27:E32)</f>
        <v>39</v>
      </c>
      <c r="L28" s="97">
        <f>SUM(F27:F32)</f>
        <v>8</v>
      </c>
    </row>
    <row r="29" spans="1:12" x14ac:dyDescent="0.25">
      <c r="A29" s="48" t="s">
        <v>80</v>
      </c>
      <c r="B29" s="49" t="s">
        <v>63</v>
      </c>
      <c r="C29" s="55">
        <v>6</v>
      </c>
      <c r="D29" s="50">
        <v>4</v>
      </c>
      <c r="E29" s="50">
        <v>6</v>
      </c>
      <c r="F29" s="50">
        <v>8</v>
      </c>
      <c r="G29" s="87" t="s">
        <v>46</v>
      </c>
      <c r="H29" s="211"/>
      <c r="I29" s="96"/>
      <c r="J29" s="77"/>
      <c r="K29" s="77"/>
      <c r="L29" s="97"/>
    </row>
    <row r="30" spans="1:12" x14ac:dyDescent="0.25">
      <c r="A30" s="48" t="s">
        <v>138</v>
      </c>
      <c r="B30" s="49" t="s">
        <v>63</v>
      </c>
      <c r="C30" s="55">
        <v>7</v>
      </c>
      <c r="D30" s="50">
        <v>7</v>
      </c>
      <c r="E30" s="50">
        <v>6</v>
      </c>
      <c r="F30" s="50">
        <v>0</v>
      </c>
      <c r="G30" s="87" t="s">
        <v>47</v>
      </c>
      <c r="H30" s="211"/>
      <c r="I30" s="96"/>
      <c r="J30" s="77"/>
      <c r="K30" s="77"/>
      <c r="L30" s="97"/>
    </row>
    <row r="31" spans="1:12" x14ac:dyDescent="0.25">
      <c r="A31" s="48" t="s">
        <v>82</v>
      </c>
      <c r="B31" s="49" t="s">
        <v>63</v>
      </c>
      <c r="C31" s="55">
        <v>7</v>
      </c>
      <c r="D31" s="50">
        <v>11</v>
      </c>
      <c r="E31" s="50">
        <v>12</v>
      </c>
      <c r="F31" s="50">
        <v>0</v>
      </c>
      <c r="G31" s="87" t="s">
        <v>48</v>
      </c>
      <c r="H31" s="211"/>
      <c r="I31" s="96">
        <f>SUM(C27:C32)</f>
        <v>34</v>
      </c>
      <c r="J31" s="77"/>
      <c r="K31" s="77"/>
      <c r="L31" s="97"/>
    </row>
    <row r="32" spans="1:12" ht="16.5" thickBot="1" x14ac:dyDescent="0.3">
      <c r="A32" s="60" t="s">
        <v>83</v>
      </c>
      <c r="B32" s="61" t="s">
        <v>63</v>
      </c>
      <c r="C32" s="62">
        <v>6</v>
      </c>
      <c r="D32" s="63">
        <v>4</v>
      </c>
      <c r="E32" s="63">
        <v>2</v>
      </c>
      <c r="F32" s="63">
        <v>0</v>
      </c>
      <c r="G32" s="91" t="s">
        <v>49</v>
      </c>
      <c r="H32" s="211"/>
      <c r="I32" s="98" t="s">
        <v>19</v>
      </c>
      <c r="J32" s="99">
        <f>J28+TRUNC(K28/16)</f>
        <v>32</v>
      </c>
      <c r="K32" s="99">
        <f>K28-(TRUNC(K28/16)*16)+TRUNC(L28/16)</f>
        <v>7</v>
      </c>
      <c r="L32" s="100">
        <f>L28-(TRUNC(L28/16)*16)</f>
        <v>8</v>
      </c>
    </row>
    <row r="33" spans="1:12" ht="16.5" thickTop="1" x14ac:dyDescent="0.25">
      <c r="A33" s="64" t="s">
        <v>85</v>
      </c>
      <c r="B33" s="65" t="s">
        <v>64</v>
      </c>
      <c r="C33" s="80">
        <v>6</v>
      </c>
      <c r="D33" s="79">
        <v>1</v>
      </c>
      <c r="E33" s="79">
        <v>15</v>
      </c>
      <c r="F33" s="79">
        <v>0</v>
      </c>
      <c r="G33" s="88" t="s">
        <v>44</v>
      </c>
      <c r="H33" s="212"/>
      <c r="I33" s="101"/>
      <c r="J33" s="102"/>
      <c r="K33" s="94"/>
      <c r="L33" s="95"/>
    </row>
    <row r="34" spans="1:12" x14ac:dyDescent="0.25">
      <c r="A34" s="48" t="s">
        <v>79</v>
      </c>
      <c r="B34" s="53" t="s">
        <v>64</v>
      </c>
      <c r="C34" s="56">
        <v>2</v>
      </c>
      <c r="D34" s="51">
        <v>2</v>
      </c>
      <c r="E34" s="51">
        <v>14</v>
      </c>
      <c r="F34" s="51">
        <v>0</v>
      </c>
      <c r="G34" s="89" t="s">
        <v>45</v>
      </c>
      <c r="H34" s="212"/>
      <c r="I34" s="103"/>
      <c r="J34" s="76"/>
      <c r="K34" s="77"/>
      <c r="L34" s="97"/>
    </row>
    <row r="35" spans="1:12" x14ac:dyDescent="0.25">
      <c r="A35" s="48" t="s">
        <v>86</v>
      </c>
      <c r="B35" s="53" t="s">
        <v>64</v>
      </c>
      <c r="C35" s="56">
        <v>1</v>
      </c>
      <c r="D35" s="51">
        <v>0</v>
      </c>
      <c r="E35" s="51">
        <v>10</v>
      </c>
      <c r="F35" s="51">
        <v>0</v>
      </c>
      <c r="G35" s="89" t="s">
        <v>46</v>
      </c>
      <c r="H35" s="212"/>
      <c r="I35" s="103"/>
      <c r="J35" s="77">
        <f>SUM(D33:D38)</f>
        <v>11</v>
      </c>
      <c r="K35" s="77">
        <f>SUM(E33:E38)</f>
        <v>51</v>
      </c>
      <c r="L35" s="97">
        <f>SUM(F33:F38)</f>
        <v>8</v>
      </c>
    </row>
    <row r="36" spans="1:12" x14ac:dyDescent="0.25">
      <c r="A36" s="48" t="s">
        <v>129</v>
      </c>
      <c r="B36" s="53" t="s">
        <v>64</v>
      </c>
      <c r="C36" s="56">
        <v>4</v>
      </c>
      <c r="D36" s="51">
        <v>3</v>
      </c>
      <c r="E36" s="51">
        <v>5</v>
      </c>
      <c r="F36" s="51">
        <v>8</v>
      </c>
      <c r="G36" s="89" t="s">
        <v>47</v>
      </c>
      <c r="H36" s="212"/>
      <c r="I36" s="103"/>
      <c r="J36" s="77"/>
      <c r="K36" s="77"/>
      <c r="L36" s="97"/>
    </row>
    <row r="37" spans="1:12" x14ac:dyDescent="0.25">
      <c r="A37" s="48" t="s">
        <v>88</v>
      </c>
      <c r="B37" s="53" t="s">
        <v>64</v>
      </c>
      <c r="C37" s="56">
        <v>2</v>
      </c>
      <c r="D37" s="51">
        <v>5</v>
      </c>
      <c r="E37" s="51">
        <v>0</v>
      </c>
      <c r="F37" s="51">
        <v>0</v>
      </c>
      <c r="G37" s="89" t="s">
        <v>48</v>
      </c>
      <c r="H37" s="212"/>
      <c r="I37" s="103">
        <f>SUM(C33:C38)</f>
        <v>17</v>
      </c>
      <c r="J37" s="77"/>
      <c r="K37" s="77"/>
      <c r="L37" s="97"/>
    </row>
    <row r="38" spans="1:12" ht="16.5" thickBot="1" x14ac:dyDescent="0.3">
      <c r="A38" s="60" t="s">
        <v>89</v>
      </c>
      <c r="B38" s="69" t="s">
        <v>64</v>
      </c>
      <c r="C38" s="70">
        <v>2</v>
      </c>
      <c r="D38" s="71">
        <v>0</v>
      </c>
      <c r="E38" s="71">
        <v>7</v>
      </c>
      <c r="F38" s="71">
        <v>0</v>
      </c>
      <c r="G38" s="92" t="s">
        <v>49</v>
      </c>
      <c r="H38" s="212"/>
      <c r="I38" s="104" t="s">
        <v>20</v>
      </c>
      <c r="J38" s="99">
        <f>J35+TRUNC(K35/16)</f>
        <v>14</v>
      </c>
      <c r="K38" s="99">
        <f>K35-(TRUNC(K35/16)*16)+TRUNC(L35/16)</f>
        <v>3</v>
      </c>
      <c r="L38" s="100">
        <f>L35-(TRUNC(L35/16)*16)</f>
        <v>8</v>
      </c>
    </row>
    <row r="39" spans="1:12" ht="16.5" thickTop="1" x14ac:dyDescent="0.25">
      <c r="A39" s="72" t="s">
        <v>90</v>
      </c>
      <c r="B39" s="72" t="s">
        <v>2</v>
      </c>
      <c r="C39" s="66">
        <v>1</v>
      </c>
      <c r="D39" s="67">
        <v>0</v>
      </c>
      <c r="E39" s="67">
        <v>3</v>
      </c>
      <c r="F39" s="67">
        <v>0</v>
      </c>
      <c r="G39" s="112" t="s">
        <v>44</v>
      </c>
      <c r="H39" s="211"/>
      <c r="I39" s="93"/>
      <c r="J39" s="94">
        <f>SUM(D39:D44)</f>
        <v>11</v>
      </c>
      <c r="K39" s="94">
        <f>SUM(E39:E44)</f>
        <v>48</v>
      </c>
      <c r="L39" s="95">
        <f>SUM(F39:F44)</f>
        <v>0</v>
      </c>
    </row>
    <row r="40" spans="1:12" x14ac:dyDescent="0.25">
      <c r="A40" s="49" t="s">
        <v>91</v>
      </c>
      <c r="B40" s="49" t="s">
        <v>2</v>
      </c>
      <c r="C40" s="55">
        <v>3</v>
      </c>
      <c r="D40" s="50">
        <v>2</v>
      </c>
      <c r="E40" s="50">
        <v>14</v>
      </c>
      <c r="F40" s="50">
        <v>0</v>
      </c>
      <c r="G40" s="113" t="s">
        <v>45</v>
      </c>
      <c r="H40" s="211"/>
      <c r="I40" s="96"/>
      <c r="J40" s="77"/>
      <c r="K40" s="77"/>
      <c r="L40" s="97"/>
    </row>
    <row r="41" spans="1:12" x14ac:dyDescent="0.25">
      <c r="A41" s="49" t="s">
        <v>92</v>
      </c>
      <c r="B41" s="49" t="s">
        <v>2</v>
      </c>
      <c r="C41" s="55">
        <v>2</v>
      </c>
      <c r="D41" s="50">
        <v>2</v>
      </c>
      <c r="E41" s="50">
        <v>0</v>
      </c>
      <c r="F41" s="50">
        <v>0</v>
      </c>
      <c r="G41" s="113" t="s">
        <v>46</v>
      </c>
      <c r="H41" s="211"/>
      <c r="I41" s="96"/>
      <c r="J41" s="77"/>
      <c r="K41" s="77"/>
      <c r="L41" s="97"/>
    </row>
    <row r="42" spans="1:12" x14ac:dyDescent="0.25">
      <c r="A42" s="49" t="s">
        <v>93</v>
      </c>
      <c r="B42" s="49" t="s">
        <v>2</v>
      </c>
      <c r="C42" s="55">
        <v>2</v>
      </c>
      <c r="D42" s="50">
        <v>2</v>
      </c>
      <c r="E42" s="50">
        <v>13</v>
      </c>
      <c r="F42" s="50">
        <v>0</v>
      </c>
      <c r="G42" s="113" t="s">
        <v>47</v>
      </c>
      <c r="H42" s="211"/>
      <c r="I42" s="96"/>
      <c r="J42" s="77"/>
      <c r="K42" s="77"/>
      <c r="L42" s="97"/>
    </row>
    <row r="43" spans="1:12" x14ac:dyDescent="0.25">
      <c r="A43" s="49" t="s">
        <v>94</v>
      </c>
      <c r="B43" s="49" t="s">
        <v>2</v>
      </c>
      <c r="C43" s="55">
        <v>1</v>
      </c>
      <c r="D43" s="50">
        <v>3</v>
      </c>
      <c r="E43" s="50">
        <v>4</v>
      </c>
      <c r="F43" s="50">
        <v>0</v>
      </c>
      <c r="G43" s="113" t="s">
        <v>48</v>
      </c>
      <c r="H43" s="211"/>
      <c r="I43" s="96">
        <f>SUM(C39:C44)</f>
        <v>13</v>
      </c>
      <c r="J43" s="77"/>
      <c r="K43" s="77"/>
      <c r="L43" s="97"/>
    </row>
    <row r="44" spans="1:12" ht="16.5" thickBot="1" x14ac:dyDescent="0.3">
      <c r="A44" s="49" t="s">
        <v>95</v>
      </c>
      <c r="B44" s="49" t="s">
        <v>2</v>
      </c>
      <c r="C44" s="55">
        <v>4</v>
      </c>
      <c r="D44" s="50">
        <v>2</v>
      </c>
      <c r="E44" s="50">
        <v>14</v>
      </c>
      <c r="F44" s="50">
        <v>0</v>
      </c>
      <c r="G44" s="113" t="s">
        <v>49</v>
      </c>
      <c r="H44" s="211"/>
      <c r="I44" s="98" t="s">
        <v>2</v>
      </c>
      <c r="J44" s="99">
        <f>J39+TRUNC(K39/16)</f>
        <v>14</v>
      </c>
      <c r="K44" s="99">
        <f>K39-(TRUNC(K39/16)*16)+TRUNC(L39/16)</f>
        <v>0</v>
      </c>
      <c r="L44" s="100">
        <f>L39-(TRUNC(L39/16)*16)</f>
        <v>0</v>
      </c>
    </row>
    <row r="45" spans="1:12" ht="16.5" thickTop="1" x14ac:dyDescent="0.25"/>
  </sheetData>
  <mergeCells count="1">
    <mergeCell ref="A1:G1"/>
  </mergeCells>
  <phoneticPr fontId="1" type="noConversion"/>
  <pageMargins left="0" right="0.19685039370078741" top="0" bottom="0" header="0" footer="0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1"/>
  <sheetViews>
    <sheetView topLeftCell="A16" zoomScaleNormal="100" workbookViewId="0">
      <selection activeCell="A42" sqref="A42"/>
    </sheetView>
  </sheetViews>
  <sheetFormatPr defaultColWidth="9.42578125" defaultRowHeight="15.75" x14ac:dyDescent="0.25"/>
  <cols>
    <col min="1" max="1" width="20.28515625" style="45" customWidth="1"/>
    <col min="2" max="2" width="20.28515625" style="46" customWidth="1"/>
    <col min="3" max="3" width="9.42578125" style="54"/>
    <col min="4" max="4" width="11.85546875" style="47" customWidth="1"/>
    <col min="5" max="5" width="11.140625" style="47" customWidth="1"/>
    <col min="6" max="6" width="12.5703125" style="47" customWidth="1"/>
    <col min="7" max="7" width="13.85546875" style="58" customWidth="1"/>
    <col min="8" max="8" width="14.28515625" style="46" customWidth="1"/>
    <col min="9" max="16384" width="9.42578125" style="46"/>
  </cols>
  <sheetData>
    <row r="1" spans="1:11" ht="36.75" customHeight="1" x14ac:dyDescent="0.2">
      <c r="A1" s="284" t="s">
        <v>103</v>
      </c>
      <c r="B1" s="284"/>
      <c r="C1" s="284"/>
      <c r="D1" s="284"/>
      <c r="E1" s="284"/>
      <c r="F1" s="284"/>
      <c r="G1" s="284"/>
    </row>
    <row r="2" spans="1:11" x14ac:dyDescent="0.25">
      <c r="A2" s="45" t="s">
        <v>0</v>
      </c>
      <c r="B2" s="46" t="s">
        <v>4</v>
      </c>
      <c r="C2" s="54" t="s">
        <v>5</v>
      </c>
      <c r="D2" s="47" t="s">
        <v>7</v>
      </c>
      <c r="E2" s="47" t="s">
        <v>8</v>
      </c>
      <c r="F2" s="47" t="s">
        <v>13</v>
      </c>
      <c r="G2" s="58" t="s">
        <v>38</v>
      </c>
    </row>
    <row r="3" spans="1:11" x14ac:dyDescent="0.25">
      <c r="A3" s="48" t="s">
        <v>50</v>
      </c>
      <c r="B3" s="49" t="s">
        <v>6</v>
      </c>
      <c r="C3" s="56">
        <v>6</v>
      </c>
      <c r="D3" s="73">
        <v>2</v>
      </c>
      <c r="E3" s="51">
        <v>13</v>
      </c>
      <c r="F3" s="51">
        <v>8</v>
      </c>
      <c r="G3" s="59" t="s">
        <v>46</v>
      </c>
      <c r="H3" s="170" t="s">
        <v>23</v>
      </c>
      <c r="I3" s="75">
        <f>SUM(D3:D10)</f>
        <v>21</v>
      </c>
      <c r="J3" s="75">
        <f>SUM(E3:E10)</f>
        <v>54</v>
      </c>
      <c r="K3" s="131">
        <f>SUM(F3:F10)</f>
        <v>24</v>
      </c>
    </row>
    <row r="4" spans="1:11" x14ac:dyDescent="0.25">
      <c r="A4" s="48" t="s">
        <v>51</v>
      </c>
      <c r="B4" s="49" t="s">
        <v>6</v>
      </c>
      <c r="C4" s="55">
        <v>4</v>
      </c>
      <c r="D4" s="50">
        <v>3</v>
      </c>
      <c r="E4" s="50">
        <v>7</v>
      </c>
      <c r="F4" s="50">
        <v>8</v>
      </c>
      <c r="G4" s="59" t="s">
        <v>47</v>
      </c>
      <c r="H4" s="171"/>
      <c r="I4" s="77"/>
      <c r="J4" s="77"/>
      <c r="K4" s="133"/>
    </row>
    <row r="5" spans="1:11" x14ac:dyDescent="0.25">
      <c r="A5" s="48" t="s">
        <v>52</v>
      </c>
      <c r="B5" s="49" t="s">
        <v>6</v>
      </c>
      <c r="C5" s="56">
        <v>7</v>
      </c>
      <c r="D5" s="51">
        <v>5</v>
      </c>
      <c r="E5" s="51">
        <v>5</v>
      </c>
      <c r="F5" s="51">
        <v>0</v>
      </c>
      <c r="G5" s="59" t="s">
        <v>48</v>
      </c>
      <c r="H5" s="171"/>
      <c r="I5" s="77"/>
      <c r="J5" s="77"/>
      <c r="K5" s="133"/>
    </row>
    <row r="6" spans="1:11" x14ac:dyDescent="0.25">
      <c r="A6" s="48" t="s">
        <v>53</v>
      </c>
      <c r="B6" s="49" t="s">
        <v>6</v>
      </c>
      <c r="C6" s="214"/>
      <c r="D6" s="215"/>
      <c r="E6" s="215"/>
      <c r="F6" s="215"/>
      <c r="G6" s="216"/>
      <c r="H6" s="171"/>
      <c r="I6" s="77"/>
      <c r="J6" s="77"/>
      <c r="K6" s="133"/>
    </row>
    <row r="7" spans="1:11" x14ac:dyDescent="0.25">
      <c r="A7" s="48" t="s">
        <v>137</v>
      </c>
      <c r="B7" s="49" t="s">
        <v>6</v>
      </c>
      <c r="C7" s="214"/>
      <c r="D7" s="215"/>
      <c r="E7" s="215"/>
      <c r="F7" s="215"/>
      <c r="G7" s="216"/>
      <c r="H7" s="171">
        <f>SUM(C3:C10)</f>
        <v>30</v>
      </c>
      <c r="I7" s="77"/>
      <c r="J7" s="77"/>
      <c r="K7" s="133"/>
    </row>
    <row r="8" spans="1:11" x14ac:dyDescent="0.25">
      <c r="A8" s="60" t="s">
        <v>118</v>
      </c>
      <c r="B8" s="61" t="s">
        <v>6</v>
      </c>
      <c r="C8" s="70">
        <v>6</v>
      </c>
      <c r="D8" s="71">
        <v>6</v>
      </c>
      <c r="E8" s="71">
        <v>5</v>
      </c>
      <c r="F8" s="71">
        <v>0</v>
      </c>
      <c r="G8" s="122" t="s">
        <v>44</v>
      </c>
      <c r="H8" s="171"/>
      <c r="I8" s="77"/>
      <c r="J8" s="77"/>
      <c r="K8" s="133"/>
    </row>
    <row r="9" spans="1:11" x14ac:dyDescent="0.25">
      <c r="A9" s="60" t="s">
        <v>119</v>
      </c>
      <c r="B9" s="61" t="s">
        <v>6</v>
      </c>
      <c r="C9" s="70">
        <v>2</v>
      </c>
      <c r="D9" s="71">
        <v>1</v>
      </c>
      <c r="E9" s="71">
        <v>13</v>
      </c>
      <c r="F9" s="71">
        <v>8</v>
      </c>
      <c r="G9" s="122" t="s">
        <v>45</v>
      </c>
      <c r="H9" s="171"/>
      <c r="I9" s="77"/>
      <c r="J9" s="77"/>
      <c r="K9" s="133"/>
    </row>
    <row r="10" spans="1:11" ht="16.5" thickBot="1" x14ac:dyDescent="0.3">
      <c r="A10" s="60" t="s">
        <v>54</v>
      </c>
      <c r="B10" s="61" t="s">
        <v>6</v>
      </c>
      <c r="C10" s="70">
        <v>5</v>
      </c>
      <c r="D10" s="71">
        <v>4</v>
      </c>
      <c r="E10" s="71">
        <v>11</v>
      </c>
      <c r="F10" s="71">
        <v>0</v>
      </c>
      <c r="G10" s="122" t="s">
        <v>49</v>
      </c>
      <c r="H10" s="172" t="s">
        <v>6</v>
      </c>
      <c r="I10" s="134">
        <f>I3+TRUNC(J3/16)</f>
        <v>24</v>
      </c>
      <c r="J10" s="134">
        <f>J3-(TRUNC(J3/16)*16)+TRUNC(K3/16)</f>
        <v>7</v>
      </c>
      <c r="K10" s="135">
        <f>K3-(TRUNC(K3/16)*16)</f>
        <v>8</v>
      </c>
    </row>
    <row r="11" spans="1:11" ht="16.5" thickTop="1" x14ac:dyDescent="0.25">
      <c r="A11" s="64" t="s">
        <v>56</v>
      </c>
      <c r="B11" s="65" t="s">
        <v>10</v>
      </c>
      <c r="C11" s="80">
        <v>7</v>
      </c>
      <c r="D11" s="79">
        <v>4</v>
      </c>
      <c r="E11" s="79">
        <v>4</v>
      </c>
      <c r="F11" s="79">
        <v>0</v>
      </c>
      <c r="G11" s="123" t="s">
        <v>45</v>
      </c>
      <c r="H11" s="170" t="s">
        <v>10</v>
      </c>
      <c r="I11" s="75">
        <f>SUM(D11:D16)</f>
        <v>17</v>
      </c>
      <c r="J11" s="75">
        <f t="shared" ref="J11:K11" si="0">SUM(E11:E16)</f>
        <v>49</v>
      </c>
      <c r="K11" s="75">
        <f t="shared" si="0"/>
        <v>16</v>
      </c>
    </row>
    <row r="12" spans="1:11" x14ac:dyDescent="0.25">
      <c r="A12" s="48" t="s">
        <v>57</v>
      </c>
      <c r="B12" s="53" t="s">
        <v>10</v>
      </c>
      <c r="C12" s="56">
        <v>3</v>
      </c>
      <c r="D12" s="51">
        <v>2</v>
      </c>
      <c r="E12" s="51">
        <v>6</v>
      </c>
      <c r="F12" s="51">
        <v>0</v>
      </c>
      <c r="G12" s="74" t="s">
        <v>47</v>
      </c>
      <c r="H12" s="171"/>
      <c r="I12" s="77"/>
      <c r="J12" s="77"/>
      <c r="K12" s="133"/>
    </row>
    <row r="13" spans="1:11" x14ac:dyDescent="0.25">
      <c r="A13" s="48" t="s">
        <v>58</v>
      </c>
      <c r="B13" s="53" t="s">
        <v>10</v>
      </c>
      <c r="C13" s="56">
        <v>4</v>
      </c>
      <c r="D13" s="51">
        <v>2</v>
      </c>
      <c r="E13" s="51">
        <v>14</v>
      </c>
      <c r="F13" s="51">
        <v>8</v>
      </c>
      <c r="G13" s="74" t="s">
        <v>48</v>
      </c>
      <c r="H13" s="171"/>
      <c r="I13" s="77"/>
      <c r="J13" s="77"/>
      <c r="K13" s="133"/>
    </row>
    <row r="14" spans="1:11" x14ac:dyDescent="0.25">
      <c r="A14" s="48" t="s">
        <v>59</v>
      </c>
      <c r="B14" s="53" t="s">
        <v>10</v>
      </c>
      <c r="C14" s="56">
        <v>4</v>
      </c>
      <c r="D14" s="51">
        <v>1</v>
      </c>
      <c r="E14" s="51">
        <v>15</v>
      </c>
      <c r="F14" s="51">
        <v>8</v>
      </c>
      <c r="G14" s="74" t="s">
        <v>46</v>
      </c>
      <c r="H14" s="171"/>
      <c r="I14" s="77"/>
      <c r="J14" s="77"/>
      <c r="K14" s="133"/>
    </row>
    <row r="15" spans="1:11" x14ac:dyDescent="0.25">
      <c r="A15" s="48" t="s">
        <v>60</v>
      </c>
      <c r="B15" s="53" t="s">
        <v>10</v>
      </c>
      <c r="C15" s="56">
        <v>5</v>
      </c>
      <c r="D15" s="51">
        <v>4</v>
      </c>
      <c r="E15" s="51">
        <v>7</v>
      </c>
      <c r="F15" s="51">
        <v>0</v>
      </c>
      <c r="G15" s="74" t="s">
        <v>44</v>
      </c>
      <c r="H15" s="171">
        <f>SUM(C11:C16)</f>
        <v>27</v>
      </c>
      <c r="I15" s="77"/>
      <c r="J15" s="77"/>
      <c r="K15" s="133"/>
    </row>
    <row r="16" spans="1:11" ht="16.5" thickBot="1" x14ac:dyDescent="0.3">
      <c r="A16" s="60" t="s">
        <v>61</v>
      </c>
      <c r="B16" s="69" t="s">
        <v>10</v>
      </c>
      <c r="C16" s="56">
        <v>4</v>
      </c>
      <c r="D16" s="51">
        <v>4</v>
      </c>
      <c r="E16" s="51">
        <v>3</v>
      </c>
      <c r="F16" s="51">
        <v>0</v>
      </c>
      <c r="G16" s="74" t="s">
        <v>49</v>
      </c>
      <c r="H16" s="172" t="s">
        <v>10</v>
      </c>
      <c r="I16" s="134">
        <f>I11+TRUNC(J11/16)</f>
        <v>20</v>
      </c>
      <c r="J16" s="134">
        <f>J11-(TRUNC(J11/16)*16)+TRUNC(K11/16)</f>
        <v>2</v>
      </c>
      <c r="K16" s="135">
        <f>K11-(TRUNC(K11/16)*16)</f>
        <v>0</v>
      </c>
    </row>
    <row r="17" spans="1:11" ht="16.5" thickTop="1" x14ac:dyDescent="0.25">
      <c r="A17" s="64" t="s">
        <v>66</v>
      </c>
      <c r="B17" s="72" t="s">
        <v>62</v>
      </c>
      <c r="C17" s="80">
        <v>6</v>
      </c>
      <c r="D17" s="79">
        <v>4</v>
      </c>
      <c r="E17" s="79">
        <v>4</v>
      </c>
      <c r="F17" s="79">
        <v>0</v>
      </c>
      <c r="G17" s="123" t="s">
        <v>47</v>
      </c>
      <c r="H17" s="170" t="s">
        <v>62</v>
      </c>
      <c r="I17" s="173"/>
      <c r="J17" s="173"/>
      <c r="K17" s="174"/>
    </row>
    <row r="18" spans="1:11" x14ac:dyDescent="0.25">
      <c r="A18" s="48" t="s">
        <v>120</v>
      </c>
      <c r="B18" s="49" t="s">
        <v>62</v>
      </c>
      <c r="C18" s="56">
        <v>7</v>
      </c>
      <c r="D18" s="51">
        <v>7</v>
      </c>
      <c r="E18" s="51">
        <v>0</v>
      </c>
      <c r="F18" s="51">
        <v>0</v>
      </c>
      <c r="G18" s="74" t="s">
        <v>44</v>
      </c>
      <c r="H18" s="171"/>
      <c r="I18" s="77"/>
      <c r="J18" s="77"/>
      <c r="K18" s="133"/>
    </row>
    <row r="19" spans="1:11" x14ac:dyDescent="0.25">
      <c r="A19" s="48" t="s">
        <v>67</v>
      </c>
      <c r="B19" s="49" t="s">
        <v>62</v>
      </c>
      <c r="C19" s="214"/>
      <c r="D19" s="215"/>
      <c r="E19" s="215"/>
      <c r="F19" s="215"/>
      <c r="G19" s="216"/>
      <c r="H19" s="171"/>
      <c r="I19" s="77">
        <f>SUM(D17:D24)</f>
        <v>16</v>
      </c>
      <c r="J19" s="77">
        <f>SUM(E17:E24)</f>
        <v>24</v>
      </c>
      <c r="K19" s="133">
        <f>SUM(F17:F24)</f>
        <v>0</v>
      </c>
    </row>
    <row r="20" spans="1:11" x14ac:dyDescent="0.25">
      <c r="A20" s="48" t="s">
        <v>68</v>
      </c>
      <c r="B20" s="49" t="s">
        <v>62</v>
      </c>
      <c r="C20" s="56">
        <v>3</v>
      </c>
      <c r="D20" s="51">
        <v>2</v>
      </c>
      <c r="E20" s="51">
        <v>2</v>
      </c>
      <c r="F20" s="51">
        <v>0</v>
      </c>
      <c r="G20" s="74" t="s">
        <v>45</v>
      </c>
      <c r="H20" s="171"/>
      <c r="I20" s="77"/>
      <c r="J20" s="77"/>
      <c r="K20" s="133"/>
    </row>
    <row r="21" spans="1:11" x14ac:dyDescent="0.25">
      <c r="A21" s="48" t="s">
        <v>121</v>
      </c>
      <c r="B21" s="49" t="s">
        <v>62</v>
      </c>
      <c r="C21" s="56">
        <v>3</v>
      </c>
      <c r="D21" s="51">
        <v>1</v>
      </c>
      <c r="E21" s="51">
        <v>0</v>
      </c>
      <c r="F21" s="51">
        <v>0</v>
      </c>
      <c r="G21" s="74" t="s">
        <v>46</v>
      </c>
      <c r="H21" s="171"/>
      <c r="I21" s="77"/>
      <c r="J21" s="77"/>
      <c r="K21" s="133"/>
    </row>
    <row r="22" spans="1:11" x14ac:dyDescent="0.25">
      <c r="A22" s="48" t="s">
        <v>122</v>
      </c>
      <c r="B22" s="49" t="s">
        <v>62</v>
      </c>
      <c r="C22" s="56">
        <v>1</v>
      </c>
      <c r="D22" s="51">
        <v>0</v>
      </c>
      <c r="E22" s="51">
        <v>10</v>
      </c>
      <c r="F22" s="51">
        <v>0</v>
      </c>
      <c r="G22" s="74" t="s">
        <v>48</v>
      </c>
      <c r="H22" s="171"/>
      <c r="I22" s="77"/>
      <c r="J22" s="77"/>
      <c r="K22" s="133"/>
    </row>
    <row r="23" spans="1:11" x14ac:dyDescent="0.25">
      <c r="A23" s="48" t="s">
        <v>69</v>
      </c>
      <c r="B23" s="49" t="s">
        <v>62</v>
      </c>
      <c r="C23" s="214"/>
      <c r="D23" s="215"/>
      <c r="E23" s="215"/>
      <c r="F23" s="215"/>
      <c r="G23" s="216"/>
      <c r="H23" s="171">
        <f>SUM(C17:C24)</f>
        <v>23</v>
      </c>
      <c r="I23" s="77"/>
      <c r="J23" s="77"/>
      <c r="K23" s="133"/>
    </row>
    <row r="24" spans="1:11" ht="16.5" thickBot="1" x14ac:dyDescent="0.3">
      <c r="A24" s="60" t="s">
        <v>123</v>
      </c>
      <c r="B24" s="128" t="s">
        <v>62</v>
      </c>
      <c r="C24" s="56">
        <v>3</v>
      </c>
      <c r="D24" s="51">
        <v>2</v>
      </c>
      <c r="E24" s="51">
        <v>8</v>
      </c>
      <c r="F24" s="51">
        <v>0</v>
      </c>
      <c r="G24" s="74" t="s">
        <v>49</v>
      </c>
      <c r="H24" s="172" t="s">
        <v>62</v>
      </c>
      <c r="I24" s="134">
        <f>I19+TRUNC(J19/16)</f>
        <v>17</v>
      </c>
      <c r="J24" s="134">
        <f>J19-(TRUNC(J19/16)*16)+TRUNC(K19/16)</f>
        <v>8</v>
      </c>
      <c r="K24" s="135">
        <f>K19-(TRUNC(K19/16)*16)</f>
        <v>0</v>
      </c>
    </row>
    <row r="25" spans="1:11" ht="16.5" thickTop="1" x14ac:dyDescent="0.25">
      <c r="A25" s="64" t="s">
        <v>70</v>
      </c>
      <c r="B25" s="72" t="s">
        <v>3</v>
      </c>
      <c r="C25" s="227"/>
      <c r="D25" s="228"/>
      <c r="E25" s="228"/>
      <c r="F25" s="228"/>
      <c r="G25" s="229"/>
      <c r="H25" s="170" t="s">
        <v>25</v>
      </c>
      <c r="I25" s="75">
        <f>SUM(D25:D31)</f>
        <v>19</v>
      </c>
      <c r="J25" s="75">
        <f>SUM(E25:E31)</f>
        <v>47</v>
      </c>
      <c r="K25" s="131">
        <f>SUM(F25:F31)</f>
        <v>8</v>
      </c>
    </row>
    <row r="26" spans="1:11" x14ac:dyDescent="0.25">
      <c r="A26" s="48" t="s">
        <v>71</v>
      </c>
      <c r="B26" s="49" t="s">
        <v>3</v>
      </c>
      <c r="C26" s="56">
        <v>6</v>
      </c>
      <c r="D26" s="51">
        <v>4</v>
      </c>
      <c r="E26" s="51">
        <v>14</v>
      </c>
      <c r="F26" s="51">
        <v>0</v>
      </c>
      <c r="G26" s="74" t="s">
        <v>49</v>
      </c>
      <c r="H26" s="171"/>
      <c r="I26" s="77"/>
      <c r="J26" s="77"/>
      <c r="K26" s="133"/>
    </row>
    <row r="27" spans="1:11" x14ac:dyDescent="0.25">
      <c r="A27" s="48" t="s">
        <v>72</v>
      </c>
      <c r="B27" s="49" t="s">
        <v>3</v>
      </c>
      <c r="C27" s="56">
        <v>5</v>
      </c>
      <c r="D27" s="51">
        <v>3</v>
      </c>
      <c r="E27" s="51">
        <v>6</v>
      </c>
      <c r="F27" s="51">
        <v>0</v>
      </c>
      <c r="G27" s="74" t="s">
        <v>45</v>
      </c>
      <c r="H27" s="171"/>
      <c r="I27" s="77"/>
      <c r="J27" s="77"/>
      <c r="K27" s="133"/>
    </row>
    <row r="28" spans="1:11" x14ac:dyDescent="0.25">
      <c r="A28" s="48" t="s">
        <v>73</v>
      </c>
      <c r="B28" s="49" t="s">
        <v>3</v>
      </c>
      <c r="C28" s="56">
        <v>3</v>
      </c>
      <c r="D28" s="51">
        <v>2</v>
      </c>
      <c r="E28" s="51">
        <v>6</v>
      </c>
      <c r="F28" s="51">
        <v>0</v>
      </c>
      <c r="G28" s="74" t="s">
        <v>47</v>
      </c>
      <c r="H28" s="171"/>
      <c r="I28" s="137"/>
      <c r="J28" s="137"/>
      <c r="K28" s="138"/>
    </row>
    <row r="29" spans="1:11" x14ac:dyDescent="0.25">
      <c r="A29" s="48" t="s">
        <v>124</v>
      </c>
      <c r="B29" s="49" t="s">
        <v>3</v>
      </c>
      <c r="C29" s="56">
        <v>7</v>
      </c>
      <c r="D29" s="51">
        <v>3</v>
      </c>
      <c r="E29" s="51">
        <v>14</v>
      </c>
      <c r="F29" s="51">
        <v>8</v>
      </c>
      <c r="G29" s="74" t="s">
        <v>46</v>
      </c>
      <c r="H29" s="171"/>
      <c r="I29" s="137"/>
      <c r="J29" s="137"/>
      <c r="K29" s="138"/>
    </row>
    <row r="30" spans="1:11" x14ac:dyDescent="0.25">
      <c r="A30" s="48" t="s">
        <v>74</v>
      </c>
      <c r="B30" s="49" t="s">
        <v>3</v>
      </c>
      <c r="C30" s="56">
        <v>3</v>
      </c>
      <c r="D30" s="51">
        <v>4</v>
      </c>
      <c r="E30" s="51">
        <v>2</v>
      </c>
      <c r="F30" s="51">
        <v>0</v>
      </c>
      <c r="G30" s="74" t="s">
        <v>44</v>
      </c>
      <c r="H30" s="171">
        <f>SUM(C25:C31)</f>
        <v>29</v>
      </c>
      <c r="I30" s="77"/>
      <c r="J30" s="77"/>
      <c r="K30" s="133"/>
    </row>
    <row r="31" spans="1:11" ht="16.5" thickBot="1" x14ac:dyDescent="0.3">
      <c r="A31" s="60" t="s">
        <v>75</v>
      </c>
      <c r="B31" s="61" t="s">
        <v>3</v>
      </c>
      <c r="C31" s="70">
        <v>5</v>
      </c>
      <c r="D31" s="71">
        <v>3</v>
      </c>
      <c r="E31" s="71">
        <v>5</v>
      </c>
      <c r="F31" s="71">
        <v>0</v>
      </c>
      <c r="G31" s="122" t="s">
        <v>48</v>
      </c>
      <c r="H31" s="172" t="s">
        <v>26</v>
      </c>
      <c r="I31" s="134">
        <f>I25+TRUNC(J25/16)</f>
        <v>21</v>
      </c>
      <c r="J31" s="134">
        <f>J25-(TRUNC(J25/16)*16)+TRUNC(K25/16)</f>
        <v>15</v>
      </c>
      <c r="K31" s="135">
        <f>K25-(TRUNC(K25/16)*16)</f>
        <v>8</v>
      </c>
    </row>
    <row r="32" spans="1:11" ht="16.5" thickTop="1" x14ac:dyDescent="0.25">
      <c r="A32" s="64" t="s">
        <v>78</v>
      </c>
      <c r="B32" s="72" t="s">
        <v>63</v>
      </c>
      <c r="C32" s="80">
        <v>7</v>
      </c>
      <c r="D32" s="79">
        <v>8</v>
      </c>
      <c r="E32" s="79">
        <v>5</v>
      </c>
      <c r="F32" s="79">
        <v>0</v>
      </c>
      <c r="G32" s="123" t="s">
        <v>47</v>
      </c>
      <c r="H32" s="170" t="s">
        <v>105</v>
      </c>
      <c r="I32" s="75">
        <f>SUM(D32:D38)</f>
        <v>28</v>
      </c>
      <c r="J32" s="75">
        <f>SUM(E32:E38)</f>
        <v>34</v>
      </c>
      <c r="K32" s="175">
        <f>SUM(F32:F38)</f>
        <v>8</v>
      </c>
    </row>
    <row r="33" spans="1:11" x14ac:dyDescent="0.25">
      <c r="A33" s="48" t="s">
        <v>84</v>
      </c>
      <c r="B33" s="49" t="s">
        <v>63</v>
      </c>
      <c r="C33" s="56">
        <v>2</v>
      </c>
      <c r="D33" s="51">
        <v>2</v>
      </c>
      <c r="E33" s="51">
        <v>6</v>
      </c>
      <c r="F33" s="51">
        <v>0</v>
      </c>
      <c r="G33" s="74" t="s">
        <v>44</v>
      </c>
      <c r="H33" s="171"/>
      <c r="I33" s="77"/>
      <c r="J33" s="77"/>
      <c r="K33" s="133"/>
    </row>
    <row r="34" spans="1:11" x14ac:dyDescent="0.25">
      <c r="A34" s="48" t="s">
        <v>80</v>
      </c>
      <c r="B34" s="49" t="s">
        <v>63</v>
      </c>
      <c r="C34" s="56">
        <v>5</v>
      </c>
      <c r="D34" s="51">
        <v>2</v>
      </c>
      <c r="E34" s="51">
        <v>9</v>
      </c>
      <c r="F34" s="51">
        <v>0</v>
      </c>
      <c r="G34" s="74" t="s">
        <v>46</v>
      </c>
      <c r="H34" s="171"/>
      <c r="I34" s="77"/>
      <c r="J34" s="77"/>
      <c r="K34" s="133"/>
    </row>
    <row r="35" spans="1:11" x14ac:dyDescent="0.25">
      <c r="A35" s="48" t="s">
        <v>138</v>
      </c>
      <c r="B35" s="49" t="s">
        <v>63</v>
      </c>
      <c r="C35" s="56">
        <v>7</v>
      </c>
      <c r="D35" s="51">
        <v>11</v>
      </c>
      <c r="E35" s="51">
        <v>7</v>
      </c>
      <c r="F35" s="51">
        <v>0</v>
      </c>
      <c r="G35" s="74" t="s">
        <v>49</v>
      </c>
      <c r="H35" s="171"/>
      <c r="I35" s="77"/>
      <c r="J35" s="77"/>
      <c r="K35" s="133"/>
    </row>
    <row r="36" spans="1:11" x14ac:dyDescent="0.25">
      <c r="A36" s="48" t="s">
        <v>125</v>
      </c>
      <c r="B36" s="49" t="s">
        <v>63</v>
      </c>
      <c r="C36" s="56">
        <v>4</v>
      </c>
      <c r="D36" s="51">
        <v>3</v>
      </c>
      <c r="E36" s="51">
        <v>2</v>
      </c>
      <c r="F36" s="51">
        <v>0</v>
      </c>
      <c r="G36" s="74" t="s">
        <v>45</v>
      </c>
      <c r="H36" s="171"/>
      <c r="I36" s="77"/>
      <c r="J36" s="77"/>
      <c r="K36" s="133"/>
    </row>
    <row r="37" spans="1:11" x14ac:dyDescent="0.25">
      <c r="A37" s="48" t="s">
        <v>82</v>
      </c>
      <c r="B37" s="49" t="s">
        <v>63</v>
      </c>
      <c r="C37" s="214"/>
      <c r="D37" s="215"/>
      <c r="E37" s="215"/>
      <c r="F37" s="215"/>
      <c r="G37" s="216"/>
      <c r="H37" s="171">
        <f>SUM(C32:C38)</f>
        <v>28</v>
      </c>
      <c r="I37" s="77"/>
      <c r="J37" s="77"/>
      <c r="K37" s="133"/>
    </row>
    <row r="38" spans="1:11" ht="16.5" thickBot="1" x14ac:dyDescent="0.3">
      <c r="A38" s="60" t="s">
        <v>83</v>
      </c>
      <c r="B38" s="61" t="s">
        <v>63</v>
      </c>
      <c r="C38" s="70">
        <v>3</v>
      </c>
      <c r="D38" s="71">
        <v>2</v>
      </c>
      <c r="E38" s="71">
        <v>5</v>
      </c>
      <c r="F38" s="71">
        <v>8</v>
      </c>
      <c r="G38" s="122" t="s">
        <v>48</v>
      </c>
      <c r="H38" s="172" t="s">
        <v>96</v>
      </c>
      <c r="I38" s="134">
        <f>I32+TRUNC(J32/16)</f>
        <v>30</v>
      </c>
      <c r="J38" s="134">
        <f>J32-(TRUNC(J32/16)*16)+TRUNC(K32/16)</f>
        <v>2</v>
      </c>
      <c r="K38" s="135">
        <f>K32-(TRUNC(K32/16)*16)</f>
        <v>8</v>
      </c>
    </row>
    <row r="39" spans="1:11" ht="16.5" thickTop="1" x14ac:dyDescent="0.25">
      <c r="A39" s="64" t="s">
        <v>85</v>
      </c>
      <c r="B39" s="65" t="s">
        <v>64</v>
      </c>
      <c r="C39" s="80">
        <v>1</v>
      </c>
      <c r="D39" s="79">
        <v>1</v>
      </c>
      <c r="E39" s="79">
        <v>4</v>
      </c>
      <c r="F39" s="79">
        <v>0</v>
      </c>
      <c r="G39" s="123" t="s">
        <v>44</v>
      </c>
      <c r="H39" s="170" t="s">
        <v>106</v>
      </c>
      <c r="I39" s="75">
        <f>SUM(D39:D44)</f>
        <v>3</v>
      </c>
      <c r="J39" s="75">
        <f>SUM(E39:E44)</f>
        <v>39</v>
      </c>
      <c r="K39" s="131">
        <f>SUM(F39:F44)</f>
        <v>0</v>
      </c>
    </row>
    <row r="40" spans="1:11" x14ac:dyDescent="0.25">
      <c r="A40" s="48" t="s">
        <v>79</v>
      </c>
      <c r="B40" s="53" t="s">
        <v>64</v>
      </c>
      <c r="C40" s="56">
        <v>2</v>
      </c>
      <c r="D40" s="51">
        <v>0</v>
      </c>
      <c r="E40" s="51">
        <v>13</v>
      </c>
      <c r="F40" s="51">
        <v>0</v>
      </c>
      <c r="G40" s="74" t="s">
        <v>46</v>
      </c>
      <c r="H40" s="171"/>
      <c r="I40" s="77"/>
      <c r="J40" s="77"/>
      <c r="K40" s="133"/>
    </row>
    <row r="41" spans="1:11" x14ac:dyDescent="0.25">
      <c r="A41" s="48" t="s">
        <v>86</v>
      </c>
      <c r="B41" s="53" t="s">
        <v>64</v>
      </c>
      <c r="C41" s="56">
        <v>2</v>
      </c>
      <c r="D41" s="51">
        <v>1</v>
      </c>
      <c r="E41" s="51">
        <v>0</v>
      </c>
      <c r="F41" s="51">
        <v>0</v>
      </c>
      <c r="G41" s="74" t="s">
        <v>48</v>
      </c>
      <c r="H41" s="171"/>
      <c r="I41" s="77"/>
      <c r="J41" s="77"/>
      <c r="K41" s="133"/>
    </row>
    <row r="42" spans="1:11" x14ac:dyDescent="0.25">
      <c r="A42" s="48" t="s">
        <v>129</v>
      </c>
      <c r="B42" s="53" t="s">
        <v>64</v>
      </c>
      <c r="C42" s="56">
        <v>1</v>
      </c>
      <c r="D42" s="51">
        <v>0</v>
      </c>
      <c r="E42" s="51">
        <v>13</v>
      </c>
      <c r="F42" s="51">
        <v>0</v>
      </c>
      <c r="G42" s="74" t="s">
        <v>45</v>
      </c>
      <c r="H42" s="171"/>
      <c r="I42" s="77"/>
      <c r="J42" s="77"/>
      <c r="K42" s="133"/>
    </row>
    <row r="43" spans="1:11" x14ac:dyDescent="0.25">
      <c r="A43" s="48" t="s">
        <v>88</v>
      </c>
      <c r="B43" s="53" t="s">
        <v>64</v>
      </c>
      <c r="C43" s="56">
        <v>1</v>
      </c>
      <c r="D43" s="51">
        <v>1</v>
      </c>
      <c r="E43" s="51">
        <v>9</v>
      </c>
      <c r="F43" s="51">
        <v>0</v>
      </c>
      <c r="G43" s="74" t="s">
        <v>49</v>
      </c>
      <c r="H43" s="171">
        <f>SUM(C39:C44)</f>
        <v>7</v>
      </c>
      <c r="I43" s="137"/>
      <c r="J43" s="137"/>
      <c r="K43" s="138"/>
    </row>
    <row r="44" spans="1:11" ht="16.5" thickBot="1" x14ac:dyDescent="0.3">
      <c r="A44" s="60" t="s">
        <v>89</v>
      </c>
      <c r="B44" s="69" t="s">
        <v>64</v>
      </c>
      <c r="C44" s="70">
        <v>0</v>
      </c>
      <c r="D44" s="71">
        <v>0</v>
      </c>
      <c r="E44" s="71">
        <v>0</v>
      </c>
      <c r="F44" s="71">
        <v>0</v>
      </c>
      <c r="G44" s="122" t="s">
        <v>47</v>
      </c>
      <c r="H44" s="172" t="s">
        <v>102</v>
      </c>
      <c r="I44" s="134">
        <f>I39+TRUNC(J39/16)</f>
        <v>5</v>
      </c>
      <c r="J44" s="134">
        <f>J39-(TRUNC(J39/16)*16)+TRUNC(K39/16)</f>
        <v>7</v>
      </c>
      <c r="K44" s="135">
        <f>K39-(TRUNC(K39/16)*16)</f>
        <v>0</v>
      </c>
    </row>
    <row r="45" spans="1:11" ht="16.5" thickTop="1" x14ac:dyDescent="0.25">
      <c r="A45" s="72" t="s">
        <v>90</v>
      </c>
      <c r="B45" s="72" t="s">
        <v>2</v>
      </c>
      <c r="C45" s="66">
        <v>1</v>
      </c>
      <c r="D45" s="67">
        <v>0</v>
      </c>
      <c r="E45" s="67">
        <v>7</v>
      </c>
      <c r="F45" s="67">
        <v>0</v>
      </c>
      <c r="G45" s="68" t="s">
        <v>46</v>
      </c>
      <c r="H45" s="170" t="s">
        <v>2</v>
      </c>
      <c r="I45" s="75">
        <f>SUM(D45:D51)</f>
        <v>16</v>
      </c>
      <c r="J45" s="75">
        <f>SUM(E45:E51)</f>
        <v>54</v>
      </c>
      <c r="K45" s="131">
        <f>SUM(F45:F51)</f>
        <v>0</v>
      </c>
    </row>
    <row r="46" spans="1:11" x14ac:dyDescent="0.25">
      <c r="A46" s="49" t="s">
        <v>91</v>
      </c>
      <c r="B46" s="49" t="s">
        <v>2</v>
      </c>
      <c r="C46" s="55">
        <v>6</v>
      </c>
      <c r="D46" s="50">
        <v>3</v>
      </c>
      <c r="E46" s="50">
        <v>15</v>
      </c>
      <c r="F46" s="50">
        <v>0</v>
      </c>
      <c r="G46" s="59" t="s">
        <v>45</v>
      </c>
      <c r="H46" s="171"/>
      <c r="I46" s="77"/>
      <c r="J46" s="77"/>
      <c r="K46" s="133"/>
    </row>
    <row r="47" spans="1:11" x14ac:dyDescent="0.25">
      <c r="A47" s="49" t="s">
        <v>92</v>
      </c>
      <c r="B47" s="49" t="s">
        <v>2</v>
      </c>
      <c r="C47" s="55">
        <v>6</v>
      </c>
      <c r="D47" s="50">
        <v>4</v>
      </c>
      <c r="E47" s="50">
        <v>6</v>
      </c>
      <c r="F47" s="50">
        <v>0</v>
      </c>
      <c r="G47" s="59" t="s">
        <v>48</v>
      </c>
      <c r="H47" s="171"/>
      <c r="I47" s="77"/>
      <c r="J47" s="77"/>
      <c r="K47" s="133"/>
    </row>
    <row r="48" spans="1:11" x14ac:dyDescent="0.25">
      <c r="A48" s="49" t="s">
        <v>93</v>
      </c>
      <c r="B48" s="49" t="s">
        <v>2</v>
      </c>
      <c r="C48" s="55">
        <v>4</v>
      </c>
      <c r="D48" s="50">
        <v>4</v>
      </c>
      <c r="E48" s="50">
        <v>6</v>
      </c>
      <c r="F48" s="50">
        <v>0</v>
      </c>
      <c r="G48" s="59" t="s">
        <v>44</v>
      </c>
      <c r="H48" s="171"/>
      <c r="I48" s="77"/>
      <c r="J48" s="77"/>
      <c r="K48" s="133"/>
    </row>
    <row r="49" spans="1:11" x14ac:dyDescent="0.25">
      <c r="A49" s="49" t="s">
        <v>126</v>
      </c>
      <c r="B49" s="49" t="s">
        <v>2</v>
      </c>
      <c r="C49" s="55">
        <v>5</v>
      </c>
      <c r="D49" s="50">
        <v>3</v>
      </c>
      <c r="E49" s="50">
        <v>14</v>
      </c>
      <c r="F49" s="50">
        <v>0</v>
      </c>
      <c r="G49" s="59" t="s">
        <v>47</v>
      </c>
      <c r="H49" s="171"/>
      <c r="I49" s="77"/>
      <c r="J49" s="77"/>
      <c r="K49" s="133"/>
    </row>
    <row r="50" spans="1:11" x14ac:dyDescent="0.25">
      <c r="A50" s="49" t="s">
        <v>94</v>
      </c>
      <c r="B50" s="49" t="s">
        <v>2</v>
      </c>
      <c r="C50" s="214"/>
      <c r="D50" s="215"/>
      <c r="E50" s="215"/>
      <c r="F50" s="215"/>
      <c r="G50" s="216"/>
      <c r="H50" s="171">
        <f>SUM(C45:C51)</f>
        <v>24</v>
      </c>
      <c r="I50" s="77"/>
      <c r="J50" s="77"/>
      <c r="K50" s="133"/>
    </row>
    <row r="51" spans="1:11" x14ac:dyDescent="0.25">
      <c r="A51" s="49" t="s">
        <v>95</v>
      </c>
      <c r="B51" s="49" t="s">
        <v>2</v>
      </c>
      <c r="C51" s="55">
        <v>2</v>
      </c>
      <c r="D51" s="50">
        <v>2</v>
      </c>
      <c r="E51" s="50">
        <v>6</v>
      </c>
      <c r="F51" s="50">
        <v>0</v>
      </c>
      <c r="G51" s="59" t="s">
        <v>49</v>
      </c>
      <c r="H51" s="172" t="s">
        <v>2</v>
      </c>
      <c r="I51" s="134">
        <f>I45+TRUNC(J45/16)</f>
        <v>19</v>
      </c>
      <c r="J51" s="134">
        <f>J45-(TRUNC(J45/16)*16)+TRUNC(K45/16)</f>
        <v>6</v>
      </c>
      <c r="K51" s="135">
        <f>K45-(TRUNC(K45/16)*16)</f>
        <v>0</v>
      </c>
    </row>
  </sheetData>
  <mergeCells count="1">
    <mergeCell ref="A1:G1"/>
  </mergeCells>
  <phoneticPr fontId="1" type="noConversion"/>
  <pageMargins left="0.23622047244094491" right="0.23622047244094491" top="0" bottom="0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1"/>
  <sheetViews>
    <sheetView topLeftCell="A13" zoomScaleNormal="100" workbookViewId="0">
      <selection activeCell="A33" sqref="A33"/>
    </sheetView>
  </sheetViews>
  <sheetFormatPr defaultColWidth="20.28515625" defaultRowHeight="15.75" x14ac:dyDescent="0.25"/>
  <cols>
    <col min="1" max="2" width="20.28515625" style="46"/>
    <col min="3" max="3" width="9.42578125" style="54" customWidth="1"/>
    <col min="4" max="4" width="11.85546875" style="47" customWidth="1"/>
    <col min="5" max="5" width="11.28515625" style="47" customWidth="1"/>
    <col min="6" max="6" width="12" style="47" customWidth="1"/>
    <col min="7" max="7" width="12.5703125" style="58" customWidth="1"/>
    <col min="8" max="8" width="14.28515625" style="46" customWidth="1"/>
    <col min="9" max="11" width="10" style="46" customWidth="1"/>
    <col min="12" max="16384" width="20.28515625" style="46"/>
  </cols>
  <sheetData>
    <row r="1" spans="1:11" ht="19.5" customHeight="1" x14ac:dyDescent="0.35">
      <c r="A1" s="285" t="s">
        <v>108</v>
      </c>
      <c r="B1" s="285"/>
      <c r="C1" s="285"/>
      <c r="D1" s="285"/>
      <c r="E1" s="285"/>
      <c r="F1" s="285"/>
      <c r="G1" s="285"/>
    </row>
    <row r="2" spans="1:11" x14ac:dyDescent="0.25">
      <c r="A2" s="45" t="s">
        <v>0</v>
      </c>
      <c r="B2" s="46" t="s">
        <v>4</v>
      </c>
      <c r="C2" s="54" t="s">
        <v>5</v>
      </c>
      <c r="D2" s="47" t="s">
        <v>7</v>
      </c>
      <c r="E2" s="47" t="s">
        <v>8</v>
      </c>
      <c r="F2" s="47" t="s">
        <v>13</v>
      </c>
      <c r="G2" s="58" t="s">
        <v>38</v>
      </c>
    </row>
    <row r="3" spans="1:11" x14ac:dyDescent="0.25">
      <c r="A3" s="48" t="s">
        <v>50</v>
      </c>
      <c r="B3" s="49" t="s">
        <v>6</v>
      </c>
      <c r="C3" s="56">
        <v>4</v>
      </c>
      <c r="D3" s="73">
        <v>5</v>
      </c>
      <c r="E3" s="51">
        <v>6</v>
      </c>
      <c r="F3" s="51">
        <v>8</v>
      </c>
      <c r="G3" s="74" t="s">
        <v>46</v>
      </c>
      <c r="H3" s="170" t="s">
        <v>23</v>
      </c>
      <c r="I3" s="75">
        <f>SUM(D3:D10)</f>
        <v>44</v>
      </c>
      <c r="J3" s="75">
        <f>SUM(E3:E10)</f>
        <v>44</v>
      </c>
      <c r="K3" s="131">
        <f>SUM(F3:F10)</f>
        <v>8</v>
      </c>
    </row>
    <row r="4" spans="1:11" x14ac:dyDescent="0.25">
      <c r="A4" s="48" t="s">
        <v>51</v>
      </c>
      <c r="B4" s="49" t="s">
        <v>6</v>
      </c>
      <c r="C4" s="214"/>
      <c r="D4" s="215"/>
      <c r="E4" s="215"/>
      <c r="F4" s="215"/>
      <c r="G4" s="216"/>
      <c r="H4" s="171"/>
      <c r="I4" s="77"/>
      <c r="J4" s="77"/>
      <c r="K4" s="133"/>
    </row>
    <row r="5" spans="1:11" x14ac:dyDescent="0.25">
      <c r="A5" s="48" t="s">
        <v>52</v>
      </c>
      <c r="B5" s="49" t="s">
        <v>6</v>
      </c>
      <c r="C5" s="56">
        <v>7</v>
      </c>
      <c r="D5" s="51">
        <v>7</v>
      </c>
      <c r="E5" s="51">
        <v>14</v>
      </c>
      <c r="F5" s="51">
        <v>0</v>
      </c>
      <c r="G5" s="74" t="s">
        <v>47</v>
      </c>
      <c r="H5" s="171"/>
      <c r="I5" s="77"/>
      <c r="J5" s="77"/>
      <c r="K5" s="133"/>
    </row>
    <row r="6" spans="1:11" x14ac:dyDescent="0.25">
      <c r="A6" s="48" t="s">
        <v>128</v>
      </c>
      <c r="B6" s="49" t="s">
        <v>6</v>
      </c>
      <c r="C6" s="56">
        <v>7</v>
      </c>
      <c r="D6" s="51">
        <v>18</v>
      </c>
      <c r="E6" s="51">
        <v>0</v>
      </c>
      <c r="F6" s="51">
        <v>0</v>
      </c>
      <c r="G6" s="74" t="s">
        <v>48</v>
      </c>
      <c r="H6" s="171"/>
      <c r="I6" s="77"/>
      <c r="J6" s="77"/>
      <c r="K6" s="133"/>
    </row>
    <row r="7" spans="1:11" x14ac:dyDescent="0.25">
      <c r="A7" s="48" t="s">
        <v>118</v>
      </c>
      <c r="B7" s="49" t="s">
        <v>6</v>
      </c>
      <c r="C7" s="56">
        <v>2</v>
      </c>
      <c r="D7" s="51">
        <v>2</v>
      </c>
      <c r="E7" s="51">
        <v>7</v>
      </c>
      <c r="F7" s="51">
        <v>0</v>
      </c>
      <c r="G7" s="74" t="s">
        <v>49</v>
      </c>
      <c r="H7" s="171"/>
      <c r="I7" s="77"/>
      <c r="J7" s="77"/>
      <c r="K7" s="133"/>
    </row>
    <row r="8" spans="1:11" x14ac:dyDescent="0.25">
      <c r="A8" s="48" t="s">
        <v>53</v>
      </c>
      <c r="B8" s="49" t="s">
        <v>6</v>
      </c>
      <c r="C8" s="214"/>
      <c r="D8" s="215"/>
      <c r="E8" s="215"/>
      <c r="F8" s="215"/>
      <c r="G8" s="216"/>
      <c r="H8" s="171"/>
      <c r="I8" s="77"/>
      <c r="J8" s="77"/>
      <c r="K8" s="133"/>
    </row>
    <row r="9" spans="1:11" x14ac:dyDescent="0.25">
      <c r="A9" s="48" t="s">
        <v>137</v>
      </c>
      <c r="B9" s="49" t="s">
        <v>6</v>
      </c>
      <c r="C9" s="56">
        <v>7</v>
      </c>
      <c r="D9" s="51">
        <v>11</v>
      </c>
      <c r="E9" s="51">
        <v>12</v>
      </c>
      <c r="F9" s="51">
        <v>0</v>
      </c>
      <c r="G9" s="74" t="s">
        <v>44</v>
      </c>
      <c r="H9" s="171">
        <f>SUM(C3:C10)</f>
        <v>29</v>
      </c>
      <c r="I9" s="77"/>
      <c r="J9" s="77"/>
      <c r="K9" s="133"/>
    </row>
    <row r="10" spans="1:11" ht="16.5" thickBot="1" x14ac:dyDescent="0.3">
      <c r="A10" s="60" t="s">
        <v>54</v>
      </c>
      <c r="B10" s="61" t="s">
        <v>6</v>
      </c>
      <c r="C10" s="70">
        <v>2</v>
      </c>
      <c r="D10" s="71">
        <v>1</v>
      </c>
      <c r="E10" s="71">
        <v>5</v>
      </c>
      <c r="F10" s="71">
        <v>0</v>
      </c>
      <c r="G10" s="122" t="s">
        <v>45</v>
      </c>
      <c r="H10" s="172" t="s">
        <v>27</v>
      </c>
      <c r="I10" s="134">
        <f>I3+TRUNC(J3/16)</f>
        <v>46</v>
      </c>
      <c r="J10" s="134">
        <f>J3-(TRUNC(J3/16)*16)+TRUNC(K3/16)</f>
        <v>12</v>
      </c>
      <c r="K10" s="135">
        <f>K3-(TRUNC(K3/16)*16)</f>
        <v>8</v>
      </c>
    </row>
    <row r="11" spans="1:11" ht="16.5" thickTop="1" x14ac:dyDescent="0.25">
      <c r="A11" s="64" t="s">
        <v>56</v>
      </c>
      <c r="B11" s="65" t="s">
        <v>10</v>
      </c>
      <c r="C11" s="80">
        <v>7</v>
      </c>
      <c r="D11" s="79">
        <v>6</v>
      </c>
      <c r="E11" s="79">
        <v>6</v>
      </c>
      <c r="F11" s="79">
        <v>0</v>
      </c>
      <c r="G11" s="123" t="s">
        <v>45</v>
      </c>
      <c r="H11" s="170"/>
      <c r="I11" s="75"/>
      <c r="J11" s="75"/>
      <c r="K11" s="131"/>
    </row>
    <row r="12" spans="1:11" x14ac:dyDescent="0.25">
      <c r="A12" s="48" t="s">
        <v>57</v>
      </c>
      <c r="B12" s="53" t="s">
        <v>10</v>
      </c>
      <c r="C12" s="56">
        <v>7</v>
      </c>
      <c r="D12" s="51">
        <v>7</v>
      </c>
      <c r="E12" s="51">
        <v>12</v>
      </c>
      <c r="F12" s="51">
        <v>0</v>
      </c>
      <c r="G12" s="74" t="s">
        <v>49</v>
      </c>
      <c r="H12" s="171" t="s">
        <v>24</v>
      </c>
      <c r="I12" s="77">
        <f>SUM(D11:D16)</f>
        <v>35</v>
      </c>
      <c r="J12" s="77">
        <f>SUM(E11:E16)</f>
        <v>50</v>
      </c>
      <c r="K12" s="133">
        <f>SUM(F11:F16)</f>
        <v>8</v>
      </c>
    </row>
    <row r="13" spans="1:11" x14ac:dyDescent="0.25">
      <c r="A13" s="48" t="s">
        <v>58</v>
      </c>
      <c r="B13" s="53" t="s">
        <v>10</v>
      </c>
      <c r="C13" s="56">
        <v>6</v>
      </c>
      <c r="D13" s="51">
        <v>10</v>
      </c>
      <c r="E13" s="51">
        <v>12</v>
      </c>
      <c r="F13" s="51">
        <v>0</v>
      </c>
      <c r="G13" s="74" t="s">
        <v>44</v>
      </c>
      <c r="H13" s="171"/>
      <c r="I13" s="77"/>
      <c r="J13" s="77"/>
      <c r="K13" s="133"/>
    </row>
    <row r="14" spans="1:11" x14ac:dyDescent="0.25">
      <c r="A14" s="48" t="s">
        <v>59</v>
      </c>
      <c r="B14" s="53" t="s">
        <v>10</v>
      </c>
      <c r="C14" s="56">
        <v>2</v>
      </c>
      <c r="D14" s="51">
        <v>4</v>
      </c>
      <c r="E14" s="51">
        <v>4</v>
      </c>
      <c r="F14" s="51">
        <v>0</v>
      </c>
      <c r="G14" s="74" t="s">
        <v>46</v>
      </c>
      <c r="H14" s="171"/>
      <c r="I14" s="77"/>
      <c r="J14" s="77"/>
      <c r="K14" s="133"/>
    </row>
    <row r="15" spans="1:11" x14ac:dyDescent="0.25">
      <c r="A15" s="48" t="s">
        <v>60</v>
      </c>
      <c r="B15" s="53" t="s">
        <v>10</v>
      </c>
      <c r="C15" s="56">
        <v>3</v>
      </c>
      <c r="D15" s="51">
        <v>3</v>
      </c>
      <c r="E15" s="51">
        <v>8</v>
      </c>
      <c r="F15" s="51">
        <v>8</v>
      </c>
      <c r="G15" s="74" t="s">
        <v>47</v>
      </c>
      <c r="H15" s="171">
        <f>SUM(C11:C16)</f>
        <v>29</v>
      </c>
      <c r="I15" s="77"/>
      <c r="J15" s="77"/>
      <c r="K15" s="133"/>
    </row>
    <row r="16" spans="1:11" ht="16.5" thickBot="1" x14ac:dyDescent="0.3">
      <c r="A16" s="60" t="s">
        <v>61</v>
      </c>
      <c r="B16" s="69" t="s">
        <v>10</v>
      </c>
      <c r="C16" s="70">
        <v>4</v>
      </c>
      <c r="D16" s="71">
        <v>5</v>
      </c>
      <c r="E16" s="71">
        <v>8</v>
      </c>
      <c r="F16" s="71">
        <v>0</v>
      </c>
      <c r="G16" s="122" t="s">
        <v>48</v>
      </c>
      <c r="H16" s="172" t="s">
        <v>28</v>
      </c>
      <c r="I16" s="134">
        <f>I12+TRUNC(J12/16)</f>
        <v>38</v>
      </c>
      <c r="J16" s="134">
        <f>J12-(TRUNC(J12/16)*16)+TRUNC(K12/16)</f>
        <v>2</v>
      </c>
      <c r="K16" s="135">
        <f>K12-(TRUNC(K12/16)*16)</f>
        <v>8</v>
      </c>
    </row>
    <row r="17" spans="1:11" ht="16.5" thickTop="1" x14ac:dyDescent="0.25">
      <c r="A17" s="64" t="s">
        <v>66</v>
      </c>
      <c r="B17" s="72" t="s">
        <v>62</v>
      </c>
      <c r="C17" s="227"/>
      <c r="D17" s="228"/>
      <c r="E17" s="228"/>
      <c r="F17" s="228"/>
      <c r="G17" s="229"/>
      <c r="H17" s="170" t="s">
        <v>62</v>
      </c>
      <c r="I17" s="176">
        <f>SUM(D17:D22)</f>
        <v>8</v>
      </c>
      <c r="J17" s="176">
        <f>SUM(E17:E22)</f>
        <v>37</v>
      </c>
      <c r="K17" s="177">
        <f>SUM(F17:F22)</f>
        <v>8</v>
      </c>
    </row>
    <row r="18" spans="1:11" x14ac:dyDescent="0.25">
      <c r="A18" s="48" t="s">
        <v>119</v>
      </c>
      <c r="B18" s="49" t="s">
        <v>62</v>
      </c>
      <c r="C18" s="56">
        <v>1</v>
      </c>
      <c r="D18" s="51">
        <v>1</v>
      </c>
      <c r="E18" s="51">
        <v>6</v>
      </c>
      <c r="F18" s="51">
        <v>0</v>
      </c>
      <c r="G18" s="74" t="s">
        <v>47</v>
      </c>
      <c r="H18" s="171"/>
      <c r="I18" s="77"/>
      <c r="J18" s="77"/>
      <c r="K18" s="133"/>
    </row>
    <row r="19" spans="1:11" x14ac:dyDescent="0.25">
      <c r="A19" s="48" t="s">
        <v>67</v>
      </c>
      <c r="B19" s="49" t="s">
        <v>62</v>
      </c>
      <c r="C19" s="56">
        <v>1</v>
      </c>
      <c r="D19" s="51">
        <v>3</v>
      </c>
      <c r="E19" s="51">
        <v>2</v>
      </c>
      <c r="F19" s="51">
        <v>0</v>
      </c>
      <c r="G19" s="74" t="s">
        <v>46</v>
      </c>
      <c r="H19" s="171"/>
      <c r="I19" s="77"/>
      <c r="J19" s="77"/>
      <c r="K19" s="133"/>
    </row>
    <row r="20" spans="1:11" x14ac:dyDescent="0.25">
      <c r="A20" s="48" t="s">
        <v>68</v>
      </c>
      <c r="B20" s="49" t="s">
        <v>62</v>
      </c>
      <c r="C20" s="56">
        <v>3</v>
      </c>
      <c r="D20" s="51">
        <v>2</v>
      </c>
      <c r="E20" s="51">
        <v>14</v>
      </c>
      <c r="F20" s="51">
        <v>0</v>
      </c>
      <c r="G20" s="74" t="s">
        <v>44</v>
      </c>
      <c r="H20" s="171"/>
      <c r="I20" s="77"/>
      <c r="J20" s="77"/>
      <c r="K20" s="133"/>
    </row>
    <row r="21" spans="1:11" x14ac:dyDescent="0.25">
      <c r="A21" s="48" t="s">
        <v>69</v>
      </c>
      <c r="B21" s="49" t="s">
        <v>62</v>
      </c>
      <c r="C21" s="56">
        <v>3</v>
      </c>
      <c r="D21" s="51">
        <v>1</v>
      </c>
      <c r="E21" s="51">
        <v>11</v>
      </c>
      <c r="F21" s="51">
        <v>0</v>
      </c>
      <c r="G21" s="74" t="s">
        <v>45</v>
      </c>
      <c r="H21" s="171">
        <f>SUM(C17:C22)</f>
        <v>10</v>
      </c>
      <c r="I21" s="77"/>
      <c r="J21" s="77"/>
      <c r="K21" s="133"/>
    </row>
    <row r="22" spans="1:11" ht="16.5" thickBot="1" x14ac:dyDescent="0.3">
      <c r="A22" s="60" t="s">
        <v>123</v>
      </c>
      <c r="B22" s="128" t="s">
        <v>62</v>
      </c>
      <c r="C22" s="70">
        <v>2</v>
      </c>
      <c r="D22" s="71">
        <v>1</v>
      </c>
      <c r="E22" s="71">
        <v>4</v>
      </c>
      <c r="F22" s="71">
        <v>8</v>
      </c>
      <c r="G22" s="122" t="s">
        <v>48</v>
      </c>
      <c r="H22" s="172" t="s">
        <v>62</v>
      </c>
      <c r="I22" s="134">
        <f>I17+TRUNC(J17/15)</f>
        <v>10</v>
      </c>
      <c r="J22" s="134">
        <f>J17-(TRUNC(J17/15)*16)+TRUNC(K17/16)</f>
        <v>5</v>
      </c>
      <c r="K22" s="135">
        <f>K17-(TRUNC(K17/16)*16)</f>
        <v>8</v>
      </c>
    </row>
    <row r="23" spans="1:11" ht="16.5" thickTop="1" x14ac:dyDescent="0.25">
      <c r="A23" s="64" t="s">
        <v>70</v>
      </c>
      <c r="B23" s="72" t="s">
        <v>3</v>
      </c>
      <c r="C23" s="227"/>
      <c r="D23" s="228"/>
      <c r="E23" s="228"/>
      <c r="F23" s="228"/>
      <c r="G23" s="229"/>
      <c r="H23" s="170" t="s">
        <v>25</v>
      </c>
      <c r="I23" s="75">
        <f>SUM(D23:D29)</f>
        <v>29</v>
      </c>
      <c r="J23" s="75">
        <f>SUM(E23:E29)</f>
        <v>60</v>
      </c>
      <c r="K23" s="131">
        <f>SUM(F23:F29)</f>
        <v>8</v>
      </c>
    </row>
    <row r="24" spans="1:11" x14ac:dyDescent="0.25">
      <c r="A24" s="234" t="s">
        <v>124</v>
      </c>
      <c r="B24" s="235" t="s">
        <v>3</v>
      </c>
      <c r="C24" s="236">
        <v>4</v>
      </c>
      <c r="D24" s="237">
        <v>3</v>
      </c>
      <c r="E24" s="237">
        <v>8</v>
      </c>
      <c r="F24" s="237">
        <v>0</v>
      </c>
      <c r="G24" s="238" t="s">
        <v>49</v>
      </c>
      <c r="H24" s="171"/>
      <c r="I24" s="77"/>
      <c r="J24" s="77"/>
      <c r="K24" s="133"/>
    </row>
    <row r="25" spans="1:11" x14ac:dyDescent="0.25">
      <c r="A25" s="48" t="s">
        <v>71</v>
      </c>
      <c r="B25" s="49" t="s">
        <v>3</v>
      </c>
      <c r="C25" s="56">
        <v>5</v>
      </c>
      <c r="D25" s="51">
        <v>7</v>
      </c>
      <c r="E25" s="51">
        <v>3</v>
      </c>
      <c r="F25" s="51">
        <v>8</v>
      </c>
      <c r="G25" s="74" t="s">
        <v>44</v>
      </c>
      <c r="H25" s="171"/>
      <c r="I25" s="77"/>
      <c r="J25" s="77"/>
      <c r="K25" s="133"/>
    </row>
    <row r="26" spans="1:11" x14ac:dyDescent="0.25">
      <c r="A26" s="48" t="s">
        <v>72</v>
      </c>
      <c r="B26" s="49" t="s">
        <v>3</v>
      </c>
      <c r="C26" s="56">
        <v>5</v>
      </c>
      <c r="D26" s="51">
        <v>4</v>
      </c>
      <c r="E26" s="51">
        <v>7</v>
      </c>
      <c r="F26" s="51">
        <v>0</v>
      </c>
      <c r="G26" s="74" t="s">
        <v>45</v>
      </c>
      <c r="H26" s="171"/>
      <c r="I26" s="77"/>
      <c r="J26" s="77"/>
      <c r="K26" s="133"/>
    </row>
    <row r="27" spans="1:11" x14ac:dyDescent="0.25">
      <c r="A27" s="48" t="s">
        <v>73</v>
      </c>
      <c r="B27" s="49" t="s">
        <v>3</v>
      </c>
      <c r="C27" s="56">
        <v>5</v>
      </c>
      <c r="D27" s="51">
        <v>5</v>
      </c>
      <c r="E27" s="51">
        <v>12</v>
      </c>
      <c r="F27" s="51">
        <v>0</v>
      </c>
      <c r="G27" s="74" t="s">
        <v>48</v>
      </c>
      <c r="H27" s="171"/>
      <c r="I27" s="77"/>
      <c r="J27" s="77"/>
      <c r="K27" s="133"/>
    </row>
    <row r="28" spans="1:11" x14ac:dyDescent="0.25">
      <c r="A28" s="48" t="s">
        <v>74</v>
      </c>
      <c r="B28" s="49" t="s">
        <v>3</v>
      </c>
      <c r="C28" s="56">
        <v>7</v>
      </c>
      <c r="D28" s="51">
        <v>6</v>
      </c>
      <c r="E28" s="51">
        <v>15</v>
      </c>
      <c r="F28" s="51">
        <v>0</v>
      </c>
      <c r="G28" s="74" t="s">
        <v>46</v>
      </c>
      <c r="H28" s="171">
        <f>SUM(C23:C29)</f>
        <v>32</v>
      </c>
      <c r="I28" s="77"/>
      <c r="J28" s="77"/>
      <c r="K28" s="133"/>
    </row>
    <row r="29" spans="1:11" ht="16.5" thickBot="1" x14ac:dyDescent="0.3">
      <c r="A29" s="60" t="s">
        <v>75</v>
      </c>
      <c r="B29" s="61" t="s">
        <v>3</v>
      </c>
      <c r="C29" s="70">
        <v>6</v>
      </c>
      <c r="D29" s="71">
        <v>4</v>
      </c>
      <c r="E29" s="71">
        <v>15</v>
      </c>
      <c r="F29" s="71">
        <v>0</v>
      </c>
      <c r="G29" s="122" t="s">
        <v>47</v>
      </c>
      <c r="H29" s="172" t="s">
        <v>26</v>
      </c>
      <c r="I29" s="134">
        <f>I23+TRUNC(J23/16)</f>
        <v>32</v>
      </c>
      <c r="J29" s="134">
        <f>J23-(TRUNC(J23/16)*16)+TRUNC(K23/16)</f>
        <v>12</v>
      </c>
      <c r="K29" s="135">
        <f>K23-(TRUNC(K23/16)*16)</f>
        <v>8</v>
      </c>
    </row>
    <row r="30" spans="1:11" ht="16.5" thickTop="1" x14ac:dyDescent="0.25">
      <c r="A30" s="64" t="s">
        <v>78</v>
      </c>
      <c r="B30" s="72" t="s">
        <v>63</v>
      </c>
      <c r="C30" s="80">
        <v>6</v>
      </c>
      <c r="D30" s="79">
        <v>6</v>
      </c>
      <c r="E30" s="79">
        <v>3</v>
      </c>
      <c r="F30" s="79">
        <v>8</v>
      </c>
      <c r="G30" s="123" t="s">
        <v>48</v>
      </c>
      <c r="H30" s="170" t="s">
        <v>105</v>
      </c>
      <c r="I30" s="75">
        <f>SUM(D30:D35)</f>
        <v>26</v>
      </c>
      <c r="J30" s="75">
        <f>SUM(E30:E35)</f>
        <v>52</v>
      </c>
      <c r="K30" s="131">
        <f>SUM(F30:F35)</f>
        <v>8</v>
      </c>
    </row>
    <row r="31" spans="1:11" x14ac:dyDescent="0.25">
      <c r="A31" s="48" t="s">
        <v>84</v>
      </c>
      <c r="B31" s="49" t="s">
        <v>63</v>
      </c>
      <c r="C31" s="56">
        <v>5</v>
      </c>
      <c r="D31" s="51">
        <v>5</v>
      </c>
      <c r="E31" s="51">
        <v>13</v>
      </c>
      <c r="F31" s="51">
        <v>0</v>
      </c>
      <c r="G31" s="74" t="s">
        <v>46</v>
      </c>
      <c r="H31" s="171"/>
      <c r="I31" s="77"/>
      <c r="J31" s="77"/>
      <c r="K31" s="133"/>
    </row>
    <row r="32" spans="1:11" x14ac:dyDescent="0.25">
      <c r="A32" s="48" t="s">
        <v>80</v>
      </c>
      <c r="B32" s="49" t="s">
        <v>63</v>
      </c>
      <c r="C32" s="56">
        <v>4</v>
      </c>
      <c r="D32" s="51">
        <v>1</v>
      </c>
      <c r="E32" s="51">
        <v>13</v>
      </c>
      <c r="F32" s="51">
        <v>0</v>
      </c>
      <c r="G32" s="74" t="s">
        <v>45</v>
      </c>
      <c r="H32" s="171"/>
      <c r="I32" s="77"/>
      <c r="J32" s="77"/>
      <c r="K32" s="133"/>
    </row>
    <row r="33" spans="1:11" x14ac:dyDescent="0.25">
      <c r="A33" s="48" t="s">
        <v>138</v>
      </c>
      <c r="B33" s="49" t="s">
        <v>63</v>
      </c>
      <c r="C33" s="56">
        <v>4</v>
      </c>
      <c r="D33" s="51">
        <v>6</v>
      </c>
      <c r="E33" s="51">
        <v>9</v>
      </c>
      <c r="F33" s="51">
        <v>0</v>
      </c>
      <c r="G33" s="74" t="s">
        <v>44</v>
      </c>
      <c r="H33" s="171"/>
      <c r="I33" s="137"/>
      <c r="J33" s="137"/>
      <c r="K33" s="138"/>
    </row>
    <row r="34" spans="1:11" x14ac:dyDescent="0.25">
      <c r="A34" s="48" t="s">
        <v>82</v>
      </c>
      <c r="B34" s="49" t="s">
        <v>63</v>
      </c>
      <c r="C34" s="56">
        <v>5</v>
      </c>
      <c r="D34" s="51">
        <v>4</v>
      </c>
      <c r="E34" s="51">
        <v>8</v>
      </c>
      <c r="F34" s="51">
        <v>0</v>
      </c>
      <c r="G34" s="74" t="s">
        <v>47</v>
      </c>
      <c r="H34" s="171">
        <f>SUM(C30:C35)</f>
        <v>29</v>
      </c>
      <c r="I34" s="77"/>
      <c r="J34" s="77"/>
      <c r="K34" s="133"/>
    </row>
    <row r="35" spans="1:11" ht="16.5" thickBot="1" x14ac:dyDescent="0.3">
      <c r="A35" s="60" t="s">
        <v>83</v>
      </c>
      <c r="B35" s="61" t="s">
        <v>63</v>
      </c>
      <c r="C35" s="70">
        <v>5</v>
      </c>
      <c r="D35" s="71">
        <v>4</v>
      </c>
      <c r="E35" s="71">
        <v>6</v>
      </c>
      <c r="F35" s="71">
        <v>0</v>
      </c>
      <c r="G35" s="122" t="s">
        <v>49</v>
      </c>
      <c r="H35" s="172" t="s">
        <v>96</v>
      </c>
      <c r="I35" s="134">
        <f>I30+TRUNC(J30/16)</f>
        <v>29</v>
      </c>
      <c r="J35" s="134">
        <f>J30-(TRUNC(J30/16)*16)+TRUNC(K30/16)</f>
        <v>4</v>
      </c>
      <c r="K35" s="135">
        <f>K30-(TRUNC(K30/16)*16)</f>
        <v>8</v>
      </c>
    </row>
    <row r="36" spans="1:11" ht="16.5" thickTop="1" x14ac:dyDescent="0.25">
      <c r="A36" s="64" t="s">
        <v>85</v>
      </c>
      <c r="B36" s="65" t="s">
        <v>64</v>
      </c>
      <c r="C36" s="80">
        <v>3</v>
      </c>
      <c r="D36" s="79">
        <v>4</v>
      </c>
      <c r="E36" s="79">
        <v>5</v>
      </c>
      <c r="F36" s="79">
        <v>8</v>
      </c>
      <c r="G36" s="123" t="s">
        <v>46</v>
      </c>
      <c r="H36" s="170" t="s">
        <v>106</v>
      </c>
      <c r="I36" s="75">
        <f>SUM(D36:D42)</f>
        <v>12</v>
      </c>
      <c r="J36" s="75">
        <f>SUM(E36:E42)</f>
        <v>27</v>
      </c>
      <c r="K36" s="131">
        <f>SUM(F36:F42)</f>
        <v>16</v>
      </c>
    </row>
    <row r="37" spans="1:11" x14ac:dyDescent="0.25">
      <c r="A37" s="48" t="s">
        <v>79</v>
      </c>
      <c r="B37" s="53" t="s">
        <v>64</v>
      </c>
      <c r="C37" s="56">
        <v>3</v>
      </c>
      <c r="D37" s="51">
        <v>3</v>
      </c>
      <c r="E37" s="51">
        <v>3</v>
      </c>
      <c r="F37" s="51">
        <v>0</v>
      </c>
      <c r="G37" s="74" t="s">
        <v>49</v>
      </c>
      <c r="H37" s="171"/>
      <c r="I37" s="77"/>
      <c r="J37" s="77"/>
      <c r="K37" s="133"/>
    </row>
    <row r="38" spans="1:11" x14ac:dyDescent="0.25">
      <c r="A38" s="48" t="s">
        <v>86</v>
      </c>
      <c r="B38" s="53" t="s">
        <v>64</v>
      </c>
      <c r="C38" s="56">
        <v>1</v>
      </c>
      <c r="D38" s="51">
        <v>0</v>
      </c>
      <c r="E38" s="51">
        <v>2</v>
      </c>
      <c r="F38" s="51">
        <v>0</v>
      </c>
      <c r="G38" s="74" t="s">
        <v>45</v>
      </c>
      <c r="H38" s="171"/>
      <c r="I38" s="77"/>
      <c r="J38" s="77"/>
      <c r="K38" s="133"/>
    </row>
    <row r="39" spans="1:11" x14ac:dyDescent="0.25">
      <c r="A39" s="48" t="s">
        <v>129</v>
      </c>
      <c r="B39" s="53" t="s">
        <v>64</v>
      </c>
      <c r="C39" s="56">
        <v>2</v>
      </c>
      <c r="D39" s="51">
        <v>2</v>
      </c>
      <c r="E39" s="51">
        <v>4</v>
      </c>
      <c r="F39" s="51">
        <v>0</v>
      </c>
      <c r="G39" s="74" t="s">
        <v>44</v>
      </c>
      <c r="H39" s="171"/>
      <c r="I39" s="77"/>
      <c r="J39" s="77"/>
      <c r="K39" s="133"/>
    </row>
    <row r="40" spans="1:11" x14ac:dyDescent="0.25">
      <c r="A40" s="48" t="s">
        <v>87</v>
      </c>
      <c r="B40" s="53" t="s">
        <v>64</v>
      </c>
      <c r="C40" s="214"/>
      <c r="D40" s="215"/>
      <c r="E40" s="215"/>
      <c r="F40" s="215"/>
      <c r="G40" s="216"/>
      <c r="H40" s="171"/>
      <c r="I40" s="137"/>
      <c r="J40" s="137"/>
      <c r="K40" s="138"/>
    </row>
    <row r="41" spans="1:11" x14ac:dyDescent="0.25">
      <c r="A41" s="48" t="s">
        <v>88</v>
      </c>
      <c r="B41" s="53" t="s">
        <v>64</v>
      </c>
      <c r="C41" s="56">
        <v>4</v>
      </c>
      <c r="D41" s="51">
        <v>3</v>
      </c>
      <c r="E41" s="51">
        <v>12</v>
      </c>
      <c r="F41" s="51">
        <v>8</v>
      </c>
      <c r="G41" s="74" t="s">
        <v>47</v>
      </c>
      <c r="H41" s="171">
        <f>SUM(C36:C42)</f>
        <v>14</v>
      </c>
      <c r="I41" s="77"/>
      <c r="J41" s="77"/>
      <c r="K41" s="133"/>
    </row>
    <row r="42" spans="1:11" ht="16.5" thickBot="1" x14ac:dyDescent="0.3">
      <c r="A42" s="60" t="s">
        <v>89</v>
      </c>
      <c r="B42" s="69" t="s">
        <v>64</v>
      </c>
      <c r="C42" s="70">
        <v>1</v>
      </c>
      <c r="D42" s="71">
        <v>0</v>
      </c>
      <c r="E42" s="71">
        <v>1</v>
      </c>
      <c r="F42" s="71">
        <v>0</v>
      </c>
      <c r="G42" s="122" t="s">
        <v>48</v>
      </c>
      <c r="H42" s="172" t="s">
        <v>102</v>
      </c>
      <c r="I42" s="134">
        <f>I36+TRUNC(J36/16)</f>
        <v>13</v>
      </c>
      <c r="J42" s="134">
        <f>J36-(TRUNC(J36/16)*16)+TRUNC(K36/16)</f>
        <v>12</v>
      </c>
      <c r="K42" s="135">
        <f>K36-(TRUNC(K36/16)*16)</f>
        <v>0</v>
      </c>
    </row>
    <row r="43" spans="1:11" ht="16.5" thickTop="1" x14ac:dyDescent="0.2">
      <c r="A43" s="72" t="s">
        <v>90</v>
      </c>
      <c r="B43" s="72" t="s">
        <v>2</v>
      </c>
      <c r="C43" s="241">
        <v>1</v>
      </c>
      <c r="D43" s="67">
        <v>0</v>
      </c>
      <c r="E43" s="67">
        <v>6</v>
      </c>
      <c r="F43" s="67">
        <v>8</v>
      </c>
      <c r="G43" s="68" t="s">
        <v>44</v>
      </c>
      <c r="H43" s="170" t="s">
        <v>2</v>
      </c>
      <c r="I43" s="75">
        <f>SUM(D43:D50)</f>
        <v>23</v>
      </c>
      <c r="J43" s="75">
        <f>SUM(E43:E50)</f>
        <v>40</v>
      </c>
      <c r="K43" s="131">
        <f>SUM(F43:F50)</f>
        <v>16</v>
      </c>
    </row>
    <row r="44" spans="1:11" x14ac:dyDescent="0.2">
      <c r="A44" s="235" t="s">
        <v>126</v>
      </c>
      <c r="B44" s="235" t="s">
        <v>2</v>
      </c>
      <c r="C44" s="242">
        <v>6</v>
      </c>
      <c r="D44" s="239">
        <v>6</v>
      </c>
      <c r="E44" s="239">
        <v>12</v>
      </c>
      <c r="F44" s="239">
        <v>0</v>
      </c>
      <c r="G44" s="240" t="s">
        <v>46</v>
      </c>
      <c r="H44" s="171"/>
      <c r="I44" s="77"/>
      <c r="J44" s="77"/>
      <c r="K44" s="133"/>
    </row>
    <row r="45" spans="1:11" x14ac:dyDescent="0.2">
      <c r="A45" s="235" t="s">
        <v>130</v>
      </c>
      <c r="B45" s="235" t="s">
        <v>2</v>
      </c>
      <c r="C45" s="242">
        <v>3</v>
      </c>
      <c r="D45" s="239">
        <v>4</v>
      </c>
      <c r="E45" s="239">
        <v>12</v>
      </c>
      <c r="F45" s="239">
        <v>8</v>
      </c>
      <c r="G45" s="240" t="s">
        <v>48</v>
      </c>
      <c r="H45" s="171"/>
      <c r="I45" s="77"/>
      <c r="J45" s="77"/>
      <c r="K45" s="133"/>
    </row>
    <row r="46" spans="1:11" x14ac:dyDescent="0.2">
      <c r="A46" s="49" t="s">
        <v>91</v>
      </c>
      <c r="B46" s="49" t="s">
        <v>2</v>
      </c>
      <c r="C46" s="243"/>
      <c r="D46" s="215"/>
      <c r="E46" s="215"/>
      <c r="F46" s="215"/>
      <c r="G46" s="216"/>
      <c r="H46" s="171"/>
      <c r="I46" s="77"/>
      <c r="J46" s="77"/>
      <c r="K46" s="133"/>
    </row>
    <row r="47" spans="1:11" x14ac:dyDescent="0.2">
      <c r="A47" s="49" t="s">
        <v>92</v>
      </c>
      <c r="B47" s="49" t="s">
        <v>2</v>
      </c>
      <c r="C47" s="118">
        <v>2</v>
      </c>
      <c r="D47" s="50">
        <v>3</v>
      </c>
      <c r="E47" s="50">
        <v>8</v>
      </c>
      <c r="F47" s="50">
        <v>0</v>
      </c>
      <c r="G47" s="59" t="s">
        <v>47</v>
      </c>
      <c r="H47" s="171"/>
      <c r="I47" s="77"/>
      <c r="J47" s="77"/>
      <c r="K47" s="133"/>
    </row>
    <row r="48" spans="1:11" x14ac:dyDescent="0.2">
      <c r="A48" s="49" t="s">
        <v>93</v>
      </c>
      <c r="B48" s="49" t="s">
        <v>2</v>
      </c>
      <c r="C48" s="118">
        <v>6</v>
      </c>
      <c r="D48" s="50">
        <v>5</v>
      </c>
      <c r="E48" s="50">
        <v>1</v>
      </c>
      <c r="F48" s="50">
        <v>0</v>
      </c>
      <c r="G48" s="59" t="s">
        <v>45</v>
      </c>
      <c r="H48" s="171"/>
      <c r="I48" s="77"/>
      <c r="J48" s="77"/>
      <c r="K48" s="133"/>
    </row>
    <row r="49" spans="1:11" x14ac:dyDescent="0.2">
      <c r="A49" s="49" t="s">
        <v>94</v>
      </c>
      <c r="B49" s="49" t="s">
        <v>2</v>
      </c>
      <c r="C49" s="243"/>
      <c r="D49" s="215"/>
      <c r="E49" s="215"/>
      <c r="F49" s="215"/>
      <c r="G49" s="216"/>
      <c r="H49" s="171">
        <f>SUM(C43:C50)</f>
        <v>24</v>
      </c>
      <c r="I49" s="77"/>
      <c r="J49" s="77"/>
      <c r="K49" s="133"/>
    </row>
    <row r="50" spans="1:11" x14ac:dyDescent="0.25">
      <c r="A50" s="49" t="s">
        <v>95</v>
      </c>
      <c r="B50" s="49" t="s">
        <v>2</v>
      </c>
      <c r="C50" s="118">
        <v>6</v>
      </c>
      <c r="D50" s="50">
        <v>5</v>
      </c>
      <c r="E50" s="50">
        <v>1</v>
      </c>
      <c r="F50" s="50">
        <v>0</v>
      </c>
      <c r="G50" s="59" t="s">
        <v>49</v>
      </c>
      <c r="H50" s="172" t="s">
        <v>2</v>
      </c>
      <c r="I50" s="134">
        <f>I43+TRUNC(J43/16)</f>
        <v>25</v>
      </c>
      <c r="J50" s="134">
        <f>J43-(TRUNC(J43/16)*16)+TRUNC(K43/16)</f>
        <v>9</v>
      </c>
      <c r="K50" s="135">
        <f>K43-(TRUNC(K43/16)*16)</f>
        <v>0</v>
      </c>
    </row>
    <row r="51" spans="1:11" x14ac:dyDescent="0.25">
      <c r="C51" s="57"/>
    </row>
    <row r="52" spans="1:11" x14ac:dyDescent="0.25">
      <c r="C52" s="57"/>
    </row>
    <row r="53" spans="1:11" x14ac:dyDescent="0.25">
      <c r="C53" s="57"/>
    </row>
    <row r="54" spans="1:11" x14ac:dyDescent="0.25">
      <c r="C54" s="57"/>
    </row>
    <row r="55" spans="1:11" x14ac:dyDescent="0.25">
      <c r="C55" s="57"/>
    </row>
    <row r="56" spans="1:11" x14ac:dyDescent="0.25">
      <c r="C56" s="57"/>
    </row>
    <row r="57" spans="1:11" x14ac:dyDescent="0.25">
      <c r="C57" s="57"/>
    </row>
    <row r="58" spans="1:11" x14ac:dyDescent="0.25">
      <c r="C58" s="57"/>
    </row>
    <row r="59" spans="1:11" x14ac:dyDescent="0.25">
      <c r="C59" s="57"/>
    </row>
    <row r="60" spans="1:11" x14ac:dyDescent="0.25">
      <c r="C60" s="57"/>
    </row>
    <row r="61" spans="1:11" x14ac:dyDescent="0.25">
      <c r="C61" s="57"/>
    </row>
    <row r="62" spans="1:11" x14ac:dyDescent="0.25">
      <c r="C62" s="57"/>
    </row>
    <row r="63" spans="1:11" x14ac:dyDescent="0.25">
      <c r="C63" s="57"/>
    </row>
    <row r="64" spans="1:11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</sheetData>
  <mergeCells count="1">
    <mergeCell ref="A1:G1"/>
  </mergeCells>
  <phoneticPr fontId="1" type="noConversion"/>
  <pageMargins left="0.23622047244094491" right="0.23622047244094491" top="0" bottom="0" header="0" footer="0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85"/>
  <sheetViews>
    <sheetView topLeftCell="A13" zoomScaleNormal="100" workbookViewId="0">
      <selection activeCell="A35" sqref="A35"/>
    </sheetView>
  </sheetViews>
  <sheetFormatPr defaultColWidth="20.28515625" defaultRowHeight="15.75" x14ac:dyDescent="0.25"/>
  <cols>
    <col min="1" max="2" width="20.28515625" style="46"/>
    <col min="3" max="3" width="9.42578125" style="54" customWidth="1"/>
    <col min="4" max="6" width="12" style="47" customWidth="1"/>
    <col min="7" max="7" width="12" style="58" customWidth="1"/>
    <col min="8" max="8" width="12.85546875" style="46" customWidth="1"/>
    <col min="9" max="10" width="10" style="46" customWidth="1"/>
    <col min="11" max="11" width="9.85546875" style="46" customWidth="1"/>
    <col min="12" max="16384" width="20.28515625" style="46"/>
  </cols>
  <sheetData>
    <row r="1" spans="1:11" ht="48.75" customHeight="1" x14ac:dyDescent="0.55000000000000004">
      <c r="A1" s="286" t="s">
        <v>26</v>
      </c>
      <c r="B1" s="287"/>
      <c r="C1" s="287"/>
      <c r="D1" s="287"/>
      <c r="E1" s="287"/>
      <c r="F1" s="287"/>
      <c r="G1" s="287"/>
    </row>
    <row r="2" spans="1:11" thickBot="1" x14ac:dyDescent="0.25">
      <c r="A2" s="45" t="s">
        <v>0</v>
      </c>
      <c r="B2" s="46" t="s">
        <v>4</v>
      </c>
      <c r="C2" s="47" t="s">
        <v>5</v>
      </c>
      <c r="D2" s="47" t="s">
        <v>7</v>
      </c>
      <c r="E2" s="47" t="s">
        <v>8</v>
      </c>
      <c r="F2" s="47" t="s">
        <v>13</v>
      </c>
      <c r="G2" s="58" t="s">
        <v>38</v>
      </c>
    </row>
    <row r="3" spans="1:11" ht="16.5" thickTop="1" x14ac:dyDescent="0.25">
      <c r="A3" s="64" t="s">
        <v>50</v>
      </c>
      <c r="B3" s="72" t="s">
        <v>6</v>
      </c>
      <c r="C3" s="80">
        <v>4</v>
      </c>
      <c r="D3" s="155">
        <v>5</v>
      </c>
      <c r="E3" s="79">
        <v>15</v>
      </c>
      <c r="F3" s="79">
        <v>0</v>
      </c>
      <c r="G3" s="123" t="s">
        <v>46</v>
      </c>
      <c r="H3" s="178" t="s">
        <v>23</v>
      </c>
      <c r="I3" s="140">
        <f>SUM(D3:D10)</f>
        <v>51</v>
      </c>
      <c r="J3" s="140">
        <f>SUM(E3:E10)</f>
        <v>36</v>
      </c>
      <c r="K3" s="141">
        <f>SUM(F3:F10)</f>
        <v>0</v>
      </c>
    </row>
    <row r="4" spans="1:11" x14ac:dyDescent="0.25">
      <c r="A4" s="48" t="s">
        <v>51</v>
      </c>
      <c r="B4" s="49" t="s">
        <v>6</v>
      </c>
      <c r="C4" s="214"/>
      <c r="D4" s="215"/>
      <c r="E4" s="215"/>
      <c r="F4" s="215"/>
      <c r="G4" s="216"/>
      <c r="H4" s="171"/>
      <c r="I4" s="77"/>
      <c r="J4" s="77"/>
      <c r="K4" s="133"/>
    </row>
    <row r="5" spans="1:11" x14ac:dyDescent="0.25">
      <c r="A5" s="48" t="s">
        <v>52</v>
      </c>
      <c r="B5" s="49" t="s">
        <v>6</v>
      </c>
      <c r="C5" s="56">
        <v>7</v>
      </c>
      <c r="D5" s="51">
        <v>10</v>
      </c>
      <c r="E5" s="51">
        <v>7</v>
      </c>
      <c r="F5" s="51">
        <v>0</v>
      </c>
      <c r="G5" s="59" t="s">
        <v>47</v>
      </c>
      <c r="H5" s="171"/>
      <c r="I5" s="77"/>
      <c r="J5" s="77"/>
      <c r="K5" s="133"/>
    </row>
    <row r="6" spans="1:11" x14ac:dyDescent="0.25">
      <c r="A6" s="48" t="s">
        <v>118</v>
      </c>
      <c r="B6" s="49" t="s">
        <v>6</v>
      </c>
      <c r="C6" s="214"/>
      <c r="D6" s="215"/>
      <c r="E6" s="215"/>
      <c r="F6" s="215"/>
      <c r="G6" s="216"/>
      <c r="H6" s="171"/>
      <c r="I6" s="77"/>
      <c r="J6" s="77"/>
      <c r="K6" s="133"/>
    </row>
    <row r="7" spans="1:11" x14ac:dyDescent="0.25">
      <c r="A7" s="48" t="s">
        <v>128</v>
      </c>
      <c r="B7" s="49" t="s">
        <v>6</v>
      </c>
      <c r="C7" s="56">
        <v>6</v>
      </c>
      <c r="D7" s="51">
        <v>5</v>
      </c>
      <c r="E7" s="51">
        <v>0</v>
      </c>
      <c r="F7" s="51">
        <v>0</v>
      </c>
      <c r="G7" s="74" t="s">
        <v>48</v>
      </c>
      <c r="H7" s="171"/>
      <c r="I7" s="77"/>
      <c r="J7" s="77"/>
      <c r="K7" s="133"/>
    </row>
    <row r="8" spans="1:11" x14ac:dyDescent="0.25">
      <c r="A8" s="48" t="s">
        <v>53</v>
      </c>
      <c r="B8" s="49" t="s">
        <v>6</v>
      </c>
      <c r="C8" s="56">
        <v>5</v>
      </c>
      <c r="D8" s="51">
        <v>18</v>
      </c>
      <c r="E8" s="51">
        <v>0</v>
      </c>
      <c r="F8" s="51">
        <v>0</v>
      </c>
      <c r="G8" s="74" t="s">
        <v>49</v>
      </c>
      <c r="H8" s="171"/>
      <c r="I8" s="77"/>
      <c r="J8" s="77"/>
      <c r="K8" s="133"/>
    </row>
    <row r="9" spans="1:11" x14ac:dyDescent="0.25">
      <c r="A9" s="48" t="s">
        <v>137</v>
      </c>
      <c r="B9" s="49" t="s">
        <v>6</v>
      </c>
      <c r="C9" s="55">
        <v>6</v>
      </c>
      <c r="D9" s="50">
        <v>6</v>
      </c>
      <c r="E9" s="50">
        <v>14</v>
      </c>
      <c r="F9" s="50">
        <v>0</v>
      </c>
      <c r="G9" s="59" t="s">
        <v>44</v>
      </c>
      <c r="H9" s="171">
        <f>SUM(C3:C10)</f>
        <v>34</v>
      </c>
      <c r="I9" s="77"/>
      <c r="J9" s="77"/>
      <c r="K9" s="133"/>
    </row>
    <row r="10" spans="1:11" ht="16.5" thickBot="1" x14ac:dyDescent="0.3">
      <c r="A10" s="124" t="s">
        <v>54</v>
      </c>
      <c r="B10" s="128" t="s">
        <v>6</v>
      </c>
      <c r="C10" s="156">
        <v>6</v>
      </c>
      <c r="D10" s="142">
        <v>7</v>
      </c>
      <c r="E10" s="142">
        <v>0</v>
      </c>
      <c r="F10" s="142">
        <v>0</v>
      </c>
      <c r="G10" s="157" t="s">
        <v>45</v>
      </c>
      <c r="H10" s="179" t="s">
        <v>27</v>
      </c>
      <c r="I10" s="151">
        <f>I3+TRUNC(J3/16)</f>
        <v>53</v>
      </c>
      <c r="J10" s="151">
        <f>J3-(TRUNC(J3/16)*16)+TRUNC(K3/16)</f>
        <v>4</v>
      </c>
      <c r="K10" s="152">
        <f>K3-(TRUNC(K3/16)*16)</f>
        <v>0</v>
      </c>
    </row>
    <row r="11" spans="1:11" ht="16.5" thickTop="1" x14ac:dyDescent="0.25">
      <c r="A11" s="64" t="s">
        <v>56</v>
      </c>
      <c r="B11" s="65" t="s">
        <v>10</v>
      </c>
      <c r="C11" s="66">
        <v>7</v>
      </c>
      <c r="D11" s="67">
        <v>7</v>
      </c>
      <c r="E11" s="67">
        <v>7</v>
      </c>
      <c r="F11" s="67">
        <v>0</v>
      </c>
      <c r="G11" s="68" t="s">
        <v>46</v>
      </c>
      <c r="H11" s="178" t="s">
        <v>10</v>
      </c>
      <c r="I11" s="140"/>
      <c r="J11" s="140"/>
      <c r="K11" s="141"/>
    </row>
    <row r="12" spans="1:11" x14ac:dyDescent="0.25">
      <c r="A12" s="48" t="s">
        <v>57</v>
      </c>
      <c r="B12" s="53" t="s">
        <v>10</v>
      </c>
      <c r="C12" s="55">
        <v>5</v>
      </c>
      <c r="D12" s="50">
        <v>6</v>
      </c>
      <c r="E12" s="50">
        <v>5</v>
      </c>
      <c r="F12" s="50">
        <v>0</v>
      </c>
      <c r="G12" s="59" t="s">
        <v>45</v>
      </c>
      <c r="H12" s="171"/>
      <c r="I12" s="77">
        <f>SUM(D11:D16)</f>
        <v>32</v>
      </c>
      <c r="J12" s="77">
        <f>SUM(E11:E16)</f>
        <v>46</v>
      </c>
      <c r="K12" s="133">
        <f>SUM(F11:F16)</f>
        <v>8</v>
      </c>
    </row>
    <row r="13" spans="1:11" x14ac:dyDescent="0.25">
      <c r="A13" s="48" t="s">
        <v>58</v>
      </c>
      <c r="B13" s="53" t="s">
        <v>10</v>
      </c>
      <c r="C13" s="56">
        <v>4</v>
      </c>
      <c r="D13" s="51">
        <v>5</v>
      </c>
      <c r="E13" s="51">
        <v>15</v>
      </c>
      <c r="F13" s="51">
        <v>0</v>
      </c>
      <c r="G13" s="59" t="s">
        <v>44</v>
      </c>
      <c r="H13" s="171"/>
      <c r="I13" s="77"/>
      <c r="J13" s="77"/>
      <c r="K13" s="133"/>
    </row>
    <row r="14" spans="1:11" x14ac:dyDescent="0.25">
      <c r="A14" s="48" t="s">
        <v>59</v>
      </c>
      <c r="B14" s="53" t="s">
        <v>10</v>
      </c>
      <c r="C14" s="56">
        <v>1</v>
      </c>
      <c r="D14" s="51">
        <v>1</v>
      </c>
      <c r="E14" s="51">
        <v>0</v>
      </c>
      <c r="F14" s="51">
        <v>0</v>
      </c>
      <c r="G14" s="59" t="s">
        <v>47</v>
      </c>
      <c r="H14" s="171"/>
      <c r="I14" s="77"/>
      <c r="J14" s="77"/>
      <c r="K14" s="133"/>
    </row>
    <row r="15" spans="1:11" x14ac:dyDescent="0.25">
      <c r="A15" s="48" t="s">
        <v>60</v>
      </c>
      <c r="B15" s="53" t="s">
        <v>10</v>
      </c>
      <c r="C15" s="55">
        <v>4</v>
      </c>
      <c r="D15" s="50">
        <v>12</v>
      </c>
      <c r="E15" s="50">
        <v>14</v>
      </c>
      <c r="F15" s="50">
        <v>0</v>
      </c>
      <c r="G15" s="59" t="s">
        <v>49</v>
      </c>
      <c r="H15" s="171">
        <f>SUM(C11:C16)</f>
        <v>25</v>
      </c>
      <c r="I15" s="77"/>
      <c r="J15" s="77"/>
      <c r="K15" s="133"/>
    </row>
    <row r="16" spans="1:11" ht="16.5" thickBot="1" x14ac:dyDescent="0.3">
      <c r="A16" s="124" t="s">
        <v>61</v>
      </c>
      <c r="B16" s="158" t="s">
        <v>10</v>
      </c>
      <c r="C16" s="159">
        <v>4</v>
      </c>
      <c r="D16" s="147">
        <v>1</v>
      </c>
      <c r="E16" s="147">
        <v>5</v>
      </c>
      <c r="F16" s="147">
        <v>8</v>
      </c>
      <c r="G16" s="157" t="s">
        <v>48</v>
      </c>
      <c r="H16" s="179" t="s">
        <v>28</v>
      </c>
      <c r="I16" s="151">
        <f>I12+TRUNC(J12/16)</f>
        <v>34</v>
      </c>
      <c r="J16" s="151">
        <f>J12-(TRUNC(J12/16)*16)+TRUNC(K12/16)</f>
        <v>14</v>
      </c>
      <c r="K16" s="152">
        <f>K12-(TRUNC(K12/16)*16)</f>
        <v>8</v>
      </c>
    </row>
    <row r="17" spans="1:11" ht="16.5" thickTop="1" x14ac:dyDescent="0.25">
      <c r="A17" s="64" t="s">
        <v>66</v>
      </c>
      <c r="B17" s="72" t="s">
        <v>62</v>
      </c>
      <c r="C17" s="227"/>
      <c r="D17" s="228"/>
      <c r="E17" s="228"/>
      <c r="F17" s="228"/>
      <c r="G17" s="229"/>
      <c r="H17" s="178" t="s">
        <v>62</v>
      </c>
      <c r="I17" s="180"/>
      <c r="J17" s="180"/>
      <c r="K17" s="181"/>
    </row>
    <row r="18" spans="1:11" x14ac:dyDescent="0.25">
      <c r="A18" s="234" t="s">
        <v>120</v>
      </c>
      <c r="B18" s="235" t="s">
        <v>62</v>
      </c>
      <c r="C18" s="236">
        <v>7</v>
      </c>
      <c r="D18" s="237">
        <v>9</v>
      </c>
      <c r="E18" s="237">
        <v>4</v>
      </c>
      <c r="F18" s="237">
        <v>0</v>
      </c>
      <c r="G18" s="238" t="s">
        <v>44</v>
      </c>
      <c r="H18" s="171"/>
      <c r="I18" s="137"/>
      <c r="J18" s="137"/>
      <c r="K18" s="138"/>
    </row>
    <row r="19" spans="1:11" x14ac:dyDescent="0.25">
      <c r="A19" s="48" t="s">
        <v>119</v>
      </c>
      <c r="B19" s="49" t="s">
        <v>62</v>
      </c>
      <c r="C19" s="55">
        <v>0</v>
      </c>
      <c r="D19" s="50">
        <v>0</v>
      </c>
      <c r="E19" s="50">
        <v>0</v>
      </c>
      <c r="F19" s="50">
        <v>0</v>
      </c>
      <c r="G19" s="59" t="s">
        <v>48</v>
      </c>
      <c r="H19" s="171"/>
      <c r="I19" s="77">
        <f>SUM(D17:D24)</f>
        <v>12</v>
      </c>
      <c r="J19" s="77">
        <f>SUM(E17:E24)</f>
        <v>30</v>
      </c>
      <c r="K19" s="133">
        <f>SUM(F17:F24)</f>
        <v>0</v>
      </c>
    </row>
    <row r="20" spans="1:11" x14ac:dyDescent="0.25">
      <c r="A20" s="48" t="s">
        <v>67</v>
      </c>
      <c r="B20" s="49" t="s">
        <v>62</v>
      </c>
      <c r="C20" s="214"/>
      <c r="D20" s="215"/>
      <c r="E20" s="215"/>
      <c r="F20" s="215"/>
      <c r="G20" s="216"/>
      <c r="H20" s="171"/>
      <c r="I20" s="77"/>
      <c r="J20" s="77"/>
      <c r="K20" s="133"/>
    </row>
    <row r="21" spans="1:11" x14ac:dyDescent="0.25">
      <c r="A21" s="48" t="s">
        <v>68</v>
      </c>
      <c r="B21" s="49" t="s">
        <v>62</v>
      </c>
      <c r="C21" s="55">
        <v>0</v>
      </c>
      <c r="D21" s="50">
        <v>0</v>
      </c>
      <c r="E21" s="50">
        <v>0</v>
      </c>
      <c r="F21" s="50">
        <v>0</v>
      </c>
      <c r="G21" s="59" t="s">
        <v>45</v>
      </c>
      <c r="H21" s="171"/>
      <c r="I21" s="77"/>
      <c r="J21" s="77"/>
      <c r="K21" s="133"/>
    </row>
    <row r="22" spans="1:11" x14ac:dyDescent="0.25">
      <c r="A22" s="48" t="s">
        <v>132</v>
      </c>
      <c r="B22" s="49" t="s">
        <v>62</v>
      </c>
      <c r="C22" s="55">
        <v>1</v>
      </c>
      <c r="D22" s="50">
        <v>1</v>
      </c>
      <c r="E22" s="50">
        <v>1</v>
      </c>
      <c r="F22" s="50">
        <v>0</v>
      </c>
      <c r="G22" s="59" t="s">
        <v>49</v>
      </c>
      <c r="H22" s="171"/>
      <c r="I22" s="77"/>
      <c r="J22" s="77"/>
      <c r="K22" s="133"/>
    </row>
    <row r="23" spans="1:11" x14ac:dyDescent="0.25">
      <c r="A23" s="48" t="s">
        <v>69</v>
      </c>
      <c r="B23" s="49" t="s">
        <v>62</v>
      </c>
      <c r="C23" s="55">
        <v>3</v>
      </c>
      <c r="D23" s="50">
        <v>2</v>
      </c>
      <c r="E23" s="50">
        <v>14</v>
      </c>
      <c r="F23" s="50">
        <v>0</v>
      </c>
      <c r="G23" s="59" t="s">
        <v>47</v>
      </c>
      <c r="H23" s="171">
        <f>SUM(C17:C24)</f>
        <v>12</v>
      </c>
      <c r="I23" s="77"/>
      <c r="J23" s="77"/>
      <c r="K23" s="133"/>
    </row>
    <row r="24" spans="1:11" ht="16.5" thickBot="1" x14ac:dyDescent="0.3">
      <c r="A24" s="124" t="s">
        <v>123</v>
      </c>
      <c r="B24" s="128" t="s">
        <v>62</v>
      </c>
      <c r="C24" s="156">
        <v>1</v>
      </c>
      <c r="D24" s="142">
        <v>0</v>
      </c>
      <c r="E24" s="142">
        <v>11</v>
      </c>
      <c r="F24" s="142">
        <v>0</v>
      </c>
      <c r="G24" s="157" t="s">
        <v>46</v>
      </c>
      <c r="H24" s="179" t="s">
        <v>62</v>
      </c>
      <c r="I24" s="151">
        <f>I19+TRUNC(J19/16)</f>
        <v>13</v>
      </c>
      <c r="J24" s="151">
        <f>J19-(TRUNC(J19/16)*16)+TRUNC(K19/16)</f>
        <v>14</v>
      </c>
      <c r="K24" s="152">
        <f>K19-(TRUNC(K19/16)*16)</f>
        <v>0</v>
      </c>
    </row>
    <row r="25" spans="1:11" ht="16.5" thickTop="1" x14ac:dyDescent="0.25">
      <c r="A25" s="64" t="s">
        <v>70</v>
      </c>
      <c r="B25" s="72" t="s">
        <v>3</v>
      </c>
      <c r="C25" s="227"/>
      <c r="D25" s="228"/>
      <c r="E25" s="228"/>
      <c r="F25" s="228"/>
      <c r="G25" s="229"/>
      <c r="H25" s="178" t="s">
        <v>25</v>
      </c>
      <c r="I25" s="140">
        <f>SUM(D25:D31)</f>
        <v>46</v>
      </c>
      <c r="J25" s="140">
        <f>SUM(E25:E31)</f>
        <v>32</v>
      </c>
      <c r="K25" s="141">
        <f>SUM(F25:F31)</f>
        <v>0</v>
      </c>
    </row>
    <row r="26" spans="1:11" x14ac:dyDescent="0.25">
      <c r="A26" s="234" t="s">
        <v>124</v>
      </c>
      <c r="B26" s="235" t="s">
        <v>3</v>
      </c>
      <c r="C26" s="246">
        <v>6</v>
      </c>
      <c r="D26" s="239">
        <v>8</v>
      </c>
      <c r="E26" s="239">
        <v>0</v>
      </c>
      <c r="F26" s="239">
        <v>0</v>
      </c>
      <c r="G26" s="240" t="s">
        <v>47</v>
      </c>
      <c r="H26" s="171"/>
      <c r="I26" s="77"/>
      <c r="J26" s="77"/>
      <c r="K26" s="133"/>
    </row>
    <row r="27" spans="1:11" x14ac:dyDescent="0.25">
      <c r="A27" s="48" t="s">
        <v>71</v>
      </c>
      <c r="B27" s="49" t="s">
        <v>3</v>
      </c>
      <c r="C27" s="55">
        <v>5</v>
      </c>
      <c r="D27" s="50">
        <v>1</v>
      </c>
      <c r="E27" s="50">
        <v>11</v>
      </c>
      <c r="F27" s="50">
        <v>0</v>
      </c>
      <c r="G27" s="59" t="s">
        <v>48</v>
      </c>
      <c r="H27" s="171"/>
      <c r="I27" s="77"/>
      <c r="J27" s="77"/>
      <c r="K27" s="133"/>
    </row>
    <row r="28" spans="1:11" x14ac:dyDescent="0.25">
      <c r="A28" s="48" t="s">
        <v>72</v>
      </c>
      <c r="B28" s="49" t="s">
        <v>3</v>
      </c>
      <c r="C28" s="55">
        <v>6</v>
      </c>
      <c r="D28" s="50">
        <v>21</v>
      </c>
      <c r="E28" s="50">
        <v>14</v>
      </c>
      <c r="F28" s="50">
        <v>0</v>
      </c>
      <c r="G28" s="59" t="s">
        <v>49</v>
      </c>
      <c r="H28" s="171"/>
      <c r="I28" s="77"/>
      <c r="J28" s="77"/>
      <c r="K28" s="133"/>
    </row>
    <row r="29" spans="1:11" x14ac:dyDescent="0.25">
      <c r="A29" s="48" t="s">
        <v>73</v>
      </c>
      <c r="B29" s="49" t="s">
        <v>3</v>
      </c>
      <c r="C29" s="55">
        <v>7</v>
      </c>
      <c r="D29" s="50">
        <v>7</v>
      </c>
      <c r="E29" s="50">
        <v>2</v>
      </c>
      <c r="F29" s="50">
        <v>0</v>
      </c>
      <c r="G29" s="59" t="s">
        <v>45</v>
      </c>
      <c r="H29" s="171"/>
      <c r="I29" s="77"/>
      <c r="J29" s="77"/>
      <c r="K29" s="133"/>
    </row>
    <row r="30" spans="1:11" x14ac:dyDescent="0.25">
      <c r="A30" s="48" t="s">
        <v>74</v>
      </c>
      <c r="B30" s="49" t="s">
        <v>3</v>
      </c>
      <c r="C30" s="55">
        <v>3</v>
      </c>
      <c r="D30" s="50">
        <v>3</v>
      </c>
      <c r="E30" s="50">
        <v>2</v>
      </c>
      <c r="F30" s="50">
        <v>0</v>
      </c>
      <c r="G30" s="59" t="s">
        <v>44</v>
      </c>
      <c r="H30" s="171">
        <f>SUM(C25:C31)</f>
        <v>32</v>
      </c>
      <c r="I30" s="77"/>
      <c r="J30" s="77"/>
      <c r="K30" s="133"/>
    </row>
    <row r="31" spans="1:11" ht="16.5" thickBot="1" x14ac:dyDescent="0.3">
      <c r="A31" s="124" t="s">
        <v>75</v>
      </c>
      <c r="B31" s="128" t="s">
        <v>3</v>
      </c>
      <c r="C31" s="156">
        <v>5</v>
      </c>
      <c r="D31" s="142">
        <v>6</v>
      </c>
      <c r="E31" s="142">
        <v>3</v>
      </c>
      <c r="F31" s="142">
        <v>0</v>
      </c>
      <c r="G31" s="157" t="s">
        <v>46</v>
      </c>
      <c r="H31" s="179" t="s">
        <v>26</v>
      </c>
      <c r="I31" s="151">
        <f>I25+TRUNC(J25/16)</f>
        <v>48</v>
      </c>
      <c r="J31" s="151">
        <f>J25-(TRUNC(J25/16)*16)+TRUNC(K25/16)</f>
        <v>0</v>
      </c>
      <c r="K31" s="152">
        <f>K25-(TRUNC(K25/16)*16)</f>
        <v>0</v>
      </c>
    </row>
    <row r="32" spans="1:11" ht="16.5" thickTop="1" x14ac:dyDescent="0.25">
      <c r="A32" s="64" t="s">
        <v>78</v>
      </c>
      <c r="B32" s="72" t="s">
        <v>63</v>
      </c>
      <c r="C32" s="66">
        <v>4</v>
      </c>
      <c r="D32" s="67">
        <v>3</v>
      </c>
      <c r="E32" s="67">
        <v>3</v>
      </c>
      <c r="F32" s="67">
        <v>0</v>
      </c>
      <c r="G32" s="68" t="s">
        <v>45</v>
      </c>
      <c r="H32" s="178" t="s">
        <v>105</v>
      </c>
      <c r="I32" s="140">
        <f>SUM(D32:D37)</f>
        <v>35</v>
      </c>
      <c r="J32" s="140">
        <f>SUM(E32:E37)</f>
        <v>48</v>
      </c>
      <c r="K32" s="141">
        <f>SUM(F32:F37)</f>
        <v>0</v>
      </c>
    </row>
    <row r="33" spans="1:11" x14ac:dyDescent="0.25">
      <c r="A33" s="48" t="s">
        <v>84</v>
      </c>
      <c r="B33" s="49" t="s">
        <v>63</v>
      </c>
      <c r="C33" s="55">
        <v>2</v>
      </c>
      <c r="D33" s="50">
        <v>1</v>
      </c>
      <c r="E33" s="50">
        <v>7</v>
      </c>
      <c r="F33" s="50">
        <v>0</v>
      </c>
      <c r="G33" s="59" t="s">
        <v>44</v>
      </c>
      <c r="H33" s="171"/>
      <c r="I33" s="77"/>
      <c r="J33" s="77"/>
      <c r="K33" s="133"/>
    </row>
    <row r="34" spans="1:11" x14ac:dyDescent="0.25">
      <c r="A34" s="48" t="s">
        <v>80</v>
      </c>
      <c r="B34" s="49" t="s">
        <v>63</v>
      </c>
      <c r="C34" s="56">
        <v>6</v>
      </c>
      <c r="D34" s="51">
        <v>6</v>
      </c>
      <c r="E34" s="51">
        <v>6</v>
      </c>
      <c r="F34" s="51">
        <v>0</v>
      </c>
      <c r="G34" s="74" t="s">
        <v>46</v>
      </c>
      <c r="H34" s="171"/>
      <c r="I34" s="77"/>
      <c r="J34" s="77"/>
      <c r="K34" s="133"/>
    </row>
    <row r="35" spans="1:11" x14ac:dyDescent="0.25">
      <c r="A35" s="48" t="s">
        <v>138</v>
      </c>
      <c r="B35" s="49" t="s">
        <v>63</v>
      </c>
      <c r="C35" s="55">
        <v>7</v>
      </c>
      <c r="D35" s="50">
        <v>9</v>
      </c>
      <c r="E35" s="50">
        <v>15</v>
      </c>
      <c r="F35" s="50">
        <v>0</v>
      </c>
      <c r="G35" s="59" t="s">
        <v>48</v>
      </c>
      <c r="H35" s="171"/>
      <c r="I35" s="77"/>
      <c r="J35" s="77"/>
      <c r="K35" s="133"/>
    </row>
    <row r="36" spans="1:11" x14ac:dyDescent="0.25">
      <c r="A36" s="48" t="s">
        <v>82</v>
      </c>
      <c r="B36" s="49" t="s">
        <v>63</v>
      </c>
      <c r="C36" s="55">
        <v>3</v>
      </c>
      <c r="D36" s="50">
        <v>10</v>
      </c>
      <c r="E36" s="50">
        <v>13</v>
      </c>
      <c r="F36" s="50">
        <v>0</v>
      </c>
      <c r="G36" s="59" t="s">
        <v>49</v>
      </c>
      <c r="H36" s="171">
        <f>SUM(C32:C37)</f>
        <v>27</v>
      </c>
      <c r="I36" s="137"/>
      <c r="J36" s="137"/>
      <c r="K36" s="138"/>
    </row>
    <row r="37" spans="1:11" ht="16.5" thickBot="1" x14ac:dyDescent="0.3">
      <c r="A37" s="124" t="s">
        <v>83</v>
      </c>
      <c r="B37" s="128" t="s">
        <v>63</v>
      </c>
      <c r="C37" s="156">
        <v>5</v>
      </c>
      <c r="D37" s="142">
        <v>6</v>
      </c>
      <c r="E37" s="142">
        <v>4</v>
      </c>
      <c r="F37" s="142">
        <v>0</v>
      </c>
      <c r="G37" s="157" t="s">
        <v>47</v>
      </c>
      <c r="H37" s="179" t="s">
        <v>63</v>
      </c>
      <c r="I37" s="151">
        <f>I32+TRUNC(J32/16)</f>
        <v>38</v>
      </c>
      <c r="J37" s="151">
        <f>J32-(TRUNC(J32/16)*16)+TRUNC(K32/16)</f>
        <v>0</v>
      </c>
      <c r="K37" s="152">
        <f>K32-(TRUNC(K32/16)*16)</f>
        <v>0</v>
      </c>
    </row>
    <row r="38" spans="1:11" ht="16.5" thickTop="1" x14ac:dyDescent="0.25">
      <c r="A38" s="64" t="s">
        <v>85</v>
      </c>
      <c r="B38" s="65" t="s">
        <v>64</v>
      </c>
      <c r="C38" s="66">
        <v>3</v>
      </c>
      <c r="D38" s="67">
        <v>0</v>
      </c>
      <c r="E38" s="67">
        <v>8</v>
      </c>
      <c r="F38" s="67">
        <v>0</v>
      </c>
      <c r="G38" s="68" t="s">
        <v>48</v>
      </c>
      <c r="H38" s="178" t="s">
        <v>106</v>
      </c>
      <c r="I38" s="140">
        <f>SUM(D38:D44)</f>
        <v>9</v>
      </c>
      <c r="J38" s="140">
        <f>SUM(E38:E44)</f>
        <v>49</v>
      </c>
      <c r="K38" s="141">
        <f>SUM(F38:F44)</f>
        <v>0</v>
      </c>
    </row>
    <row r="39" spans="1:11" x14ac:dyDescent="0.25">
      <c r="A39" s="48" t="s">
        <v>79</v>
      </c>
      <c r="B39" s="53" t="s">
        <v>64</v>
      </c>
      <c r="C39" s="55">
        <v>1</v>
      </c>
      <c r="D39" s="50">
        <v>0</v>
      </c>
      <c r="E39" s="50">
        <v>15</v>
      </c>
      <c r="F39" s="50">
        <v>0</v>
      </c>
      <c r="G39" s="59" t="s">
        <v>44</v>
      </c>
      <c r="H39" s="171"/>
      <c r="I39" s="77"/>
      <c r="J39" s="77"/>
      <c r="K39" s="133"/>
    </row>
    <row r="40" spans="1:11" x14ac:dyDescent="0.25">
      <c r="A40" s="48" t="s">
        <v>86</v>
      </c>
      <c r="B40" s="53" t="s">
        <v>64</v>
      </c>
      <c r="C40" s="55">
        <v>2</v>
      </c>
      <c r="D40" s="50">
        <v>1</v>
      </c>
      <c r="E40" s="50">
        <v>2</v>
      </c>
      <c r="F40" s="50">
        <v>0</v>
      </c>
      <c r="G40" s="59" t="s">
        <v>46</v>
      </c>
      <c r="H40" s="171"/>
      <c r="I40" s="77"/>
      <c r="J40" s="77"/>
      <c r="K40" s="133"/>
    </row>
    <row r="41" spans="1:11" x14ac:dyDescent="0.25">
      <c r="A41" s="48" t="s">
        <v>129</v>
      </c>
      <c r="B41" s="53" t="s">
        <v>64</v>
      </c>
      <c r="C41" s="55">
        <v>2</v>
      </c>
      <c r="D41" s="50">
        <v>5</v>
      </c>
      <c r="E41" s="50">
        <v>12</v>
      </c>
      <c r="F41" s="50">
        <v>0</v>
      </c>
      <c r="G41" s="59" t="s">
        <v>49</v>
      </c>
      <c r="H41" s="171"/>
      <c r="I41" s="77"/>
      <c r="J41" s="77"/>
      <c r="K41" s="133"/>
    </row>
    <row r="42" spans="1:11" x14ac:dyDescent="0.25">
      <c r="A42" s="48"/>
      <c r="B42" s="53" t="s">
        <v>64</v>
      </c>
      <c r="C42" s="214"/>
      <c r="D42" s="215"/>
      <c r="E42" s="215"/>
      <c r="F42" s="215"/>
      <c r="G42" s="216"/>
      <c r="H42" s="171"/>
      <c r="I42" s="137"/>
      <c r="J42" s="137"/>
      <c r="K42" s="138"/>
    </row>
    <row r="43" spans="1:11" x14ac:dyDescent="0.25">
      <c r="A43" s="48" t="s">
        <v>88</v>
      </c>
      <c r="B43" s="53" t="s">
        <v>64</v>
      </c>
      <c r="C43" s="55">
        <v>2</v>
      </c>
      <c r="D43" s="50">
        <v>1</v>
      </c>
      <c r="E43" s="50">
        <v>12</v>
      </c>
      <c r="F43" s="50">
        <v>0</v>
      </c>
      <c r="G43" s="59" t="s">
        <v>47</v>
      </c>
      <c r="H43" s="171">
        <f>SUM(C38:C44)</f>
        <v>13</v>
      </c>
      <c r="I43" s="77"/>
      <c r="J43" s="77"/>
      <c r="K43" s="133"/>
    </row>
    <row r="44" spans="1:11" ht="16.5" thickBot="1" x14ac:dyDescent="0.3">
      <c r="A44" s="124" t="s">
        <v>89</v>
      </c>
      <c r="B44" s="158" t="s">
        <v>64</v>
      </c>
      <c r="C44" s="159">
        <v>3</v>
      </c>
      <c r="D44" s="147">
        <v>2</v>
      </c>
      <c r="E44" s="147">
        <v>0</v>
      </c>
      <c r="F44" s="147">
        <v>0</v>
      </c>
      <c r="G44" s="157" t="s">
        <v>45</v>
      </c>
      <c r="H44" s="179" t="s">
        <v>64</v>
      </c>
      <c r="I44" s="151">
        <f>I38+TRUNC(J38/16)</f>
        <v>12</v>
      </c>
      <c r="J44" s="151">
        <f>J38-(TRUNC(J38/16)*16)+TRUNC(K38/16)</f>
        <v>1</v>
      </c>
      <c r="K44" s="152">
        <f>K38-(TRUNC(K38/16)*16)</f>
        <v>0</v>
      </c>
    </row>
    <row r="45" spans="1:11" ht="16.5" thickTop="1" x14ac:dyDescent="0.2">
      <c r="A45" s="72" t="s">
        <v>90</v>
      </c>
      <c r="B45" s="72" t="s">
        <v>2</v>
      </c>
      <c r="C45" s="241">
        <v>3</v>
      </c>
      <c r="D45" s="67">
        <v>1</v>
      </c>
      <c r="E45" s="67">
        <v>4</v>
      </c>
      <c r="F45" s="67">
        <v>0</v>
      </c>
      <c r="G45" s="68" t="s">
        <v>46</v>
      </c>
      <c r="H45" s="178" t="s">
        <v>2</v>
      </c>
      <c r="I45" s="140">
        <f>SUM(D45:D53)</f>
        <v>50</v>
      </c>
      <c r="J45" s="140">
        <f t="shared" ref="J45:K45" si="0">SUM(E45:E53)</f>
        <v>22</v>
      </c>
      <c r="K45" s="141">
        <f t="shared" si="0"/>
        <v>0</v>
      </c>
    </row>
    <row r="46" spans="1:11" x14ac:dyDescent="0.2">
      <c r="A46" s="235" t="s">
        <v>126</v>
      </c>
      <c r="B46" s="235" t="s">
        <v>2</v>
      </c>
      <c r="C46" s="242">
        <v>4</v>
      </c>
      <c r="D46" s="239">
        <v>6</v>
      </c>
      <c r="E46" s="239">
        <v>0</v>
      </c>
      <c r="F46" s="239">
        <v>0</v>
      </c>
      <c r="G46" s="240" t="s">
        <v>47</v>
      </c>
      <c r="H46" s="171"/>
      <c r="I46" s="77"/>
      <c r="J46" s="77"/>
      <c r="K46" s="133"/>
    </row>
    <row r="47" spans="1:11" x14ac:dyDescent="0.2">
      <c r="A47" s="235" t="s">
        <v>130</v>
      </c>
      <c r="B47" s="235" t="s">
        <v>2</v>
      </c>
      <c r="C47" s="258"/>
      <c r="D47" s="251"/>
      <c r="E47" s="251"/>
      <c r="F47" s="251"/>
      <c r="G47" s="252"/>
      <c r="H47" s="171"/>
      <c r="I47" s="77"/>
      <c r="J47" s="77"/>
      <c r="K47" s="133"/>
    </row>
    <row r="48" spans="1:11" x14ac:dyDescent="0.2">
      <c r="A48" s="49" t="s">
        <v>91</v>
      </c>
      <c r="B48" s="49" t="s">
        <v>2</v>
      </c>
      <c r="C48" s="243"/>
      <c r="D48" s="215"/>
      <c r="E48" s="215"/>
      <c r="F48" s="215"/>
      <c r="G48" s="216"/>
      <c r="H48" s="171"/>
      <c r="I48" s="77"/>
      <c r="J48" s="77"/>
      <c r="K48" s="133"/>
    </row>
    <row r="49" spans="1:11" x14ac:dyDescent="0.2">
      <c r="A49" s="49" t="s">
        <v>92</v>
      </c>
      <c r="B49" s="49" t="s">
        <v>2</v>
      </c>
      <c r="C49" s="118">
        <v>5</v>
      </c>
      <c r="D49" s="50">
        <v>6</v>
      </c>
      <c r="E49" s="50">
        <v>4</v>
      </c>
      <c r="F49" s="50">
        <v>0</v>
      </c>
      <c r="G49" s="59" t="s">
        <v>44</v>
      </c>
      <c r="H49" s="171"/>
      <c r="I49" s="77"/>
      <c r="J49" s="77"/>
      <c r="K49" s="133"/>
    </row>
    <row r="50" spans="1:11" x14ac:dyDescent="0.2">
      <c r="A50" s="49" t="s">
        <v>93</v>
      </c>
      <c r="B50" s="49" t="s">
        <v>2</v>
      </c>
      <c r="C50" s="118">
        <v>7</v>
      </c>
      <c r="D50" s="50">
        <v>37</v>
      </c>
      <c r="E50" s="50">
        <v>12</v>
      </c>
      <c r="F50" s="50">
        <v>0</v>
      </c>
      <c r="G50" s="59" t="s">
        <v>49</v>
      </c>
      <c r="H50" s="171"/>
      <c r="I50" s="77"/>
      <c r="J50" s="77"/>
      <c r="K50" s="133"/>
    </row>
    <row r="51" spans="1:11" x14ac:dyDescent="0.2">
      <c r="A51" s="49" t="s">
        <v>133</v>
      </c>
      <c r="B51" s="49" t="s">
        <v>2</v>
      </c>
      <c r="C51" s="118">
        <v>3</v>
      </c>
      <c r="D51" s="50">
        <v>0</v>
      </c>
      <c r="E51" s="50">
        <v>2</v>
      </c>
      <c r="F51" s="50">
        <v>0</v>
      </c>
      <c r="G51" s="59" t="s">
        <v>45</v>
      </c>
      <c r="H51" s="171"/>
      <c r="I51" s="77"/>
      <c r="J51" s="77"/>
      <c r="K51" s="133"/>
    </row>
    <row r="52" spans="1:11" x14ac:dyDescent="0.2">
      <c r="A52" s="49" t="s">
        <v>94</v>
      </c>
      <c r="B52" s="49" t="s">
        <v>2</v>
      </c>
      <c r="C52" s="243"/>
      <c r="D52" s="215"/>
      <c r="E52" s="215"/>
      <c r="F52" s="215"/>
      <c r="G52" s="216"/>
      <c r="H52" s="171">
        <f>SUM(C45:C53)</f>
        <v>22</v>
      </c>
      <c r="I52" s="77"/>
      <c r="J52" s="77"/>
      <c r="K52" s="133"/>
    </row>
    <row r="53" spans="1:11" ht="16.5" thickBot="1" x14ac:dyDescent="0.3">
      <c r="A53" s="128" t="s">
        <v>95</v>
      </c>
      <c r="B53" s="128" t="s">
        <v>2</v>
      </c>
      <c r="C53" s="259">
        <v>0</v>
      </c>
      <c r="D53" s="142">
        <v>0</v>
      </c>
      <c r="E53" s="142">
        <v>0</v>
      </c>
      <c r="F53" s="142">
        <v>0</v>
      </c>
      <c r="G53" s="157" t="s">
        <v>48</v>
      </c>
      <c r="H53" s="179" t="s">
        <v>2</v>
      </c>
      <c r="I53" s="151">
        <f>I45+TRUNC(J45/16)</f>
        <v>51</v>
      </c>
      <c r="J53" s="151">
        <f>J45-(TRUNC(J45/16)*16)+TRUNC(K45/16)</f>
        <v>6</v>
      </c>
      <c r="K53" s="152">
        <f>K45-(TRUNC(K45/16)*16)</f>
        <v>0</v>
      </c>
    </row>
    <row r="54" spans="1:11" ht="16.5" thickTop="1" x14ac:dyDescent="0.25">
      <c r="C54" s="57"/>
    </row>
    <row r="55" spans="1:11" x14ac:dyDescent="0.25">
      <c r="C55" s="57"/>
    </row>
    <row r="56" spans="1:11" x14ac:dyDescent="0.25">
      <c r="C56" s="57"/>
    </row>
    <row r="57" spans="1:11" x14ac:dyDescent="0.25">
      <c r="C57" s="57"/>
    </row>
    <row r="58" spans="1:11" x14ac:dyDescent="0.25">
      <c r="C58" s="57"/>
    </row>
    <row r="59" spans="1:11" x14ac:dyDescent="0.25">
      <c r="C59" s="57"/>
    </row>
    <row r="60" spans="1:11" x14ac:dyDescent="0.25">
      <c r="C60" s="57"/>
    </row>
    <row r="61" spans="1:11" x14ac:dyDescent="0.25">
      <c r="C61" s="57"/>
    </row>
    <row r="62" spans="1:11" x14ac:dyDescent="0.25">
      <c r="C62" s="57"/>
    </row>
    <row r="63" spans="1:11" x14ac:dyDescent="0.25">
      <c r="C63" s="57"/>
    </row>
    <row r="64" spans="1:11" x14ac:dyDescent="0.25">
      <c r="C64" s="57"/>
    </row>
    <row r="65" spans="3:3" x14ac:dyDescent="0.25">
      <c r="C65" s="57"/>
    </row>
    <row r="66" spans="3:3" x14ac:dyDescent="0.25">
      <c r="C66" s="57"/>
    </row>
    <row r="67" spans="3:3" x14ac:dyDescent="0.25">
      <c r="C67" s="57"/>
    </row>
    <row r="68" spans="3:3" x14ac:dyDescent="0.25">
      <c r="C68" s="57"/>
    </row>
    <row r="69" spans="3:3" x14ac:dyDescent="0.25">
      <c r="C69" s="57"/>
    </row>
    <row r="70" spans="3:3" x14ac:dyDescent="0.25">
      <c r="C70" s="57"/>
    </row>
    <row r="71" spans="3:3" x14ac:dyDescent="0.25">
      <c r="C71" s="57"/>
    </row>
    <row r="72" spans="3:3" x14ac:dyDescent="0.25">
      <c r="C72" s="57"/>
    </row>
    <row r="73" spans="3:3" x14ac:dyDescent="0.25">
      <c r="C73" s="57"/>
    </row>
    <row r="74" spans="3:3" x14ac:dyDescent="0.25">
      <c r="C74" s="57"/>
    </row>
    <row r="75" spans="3:3" x14ac:dyDescent="0.25">
      <c r="C75" s="57"/>
    </row>
    <row r="76" spans="3:3" x14ac:dyDescent="0.25">
      <c r="C76" s="57"/>
    </row>
    <row r="77" spans="3:3" x14ac:dyDescent="0.25">
      <c r="C77" s="57"/>
    </row>
    <row r="78" spans="3:3" x14ac:dyDescent="0.25">
      <c r="C78" s="57"/>
    </row>
    <row r="79" spans="3:3" x14ac:dyDescent="0.25">
      <c r="C79" s="57"/>
    </row>
    <row r="80" spans="3:3" x14ac:dyDescent="0.25">
      <c r="C80" s="57"/>
    </row>
    <row r="81" spans="3:3" x14ac:dyDescent="0.25">
      <c r="C81" s="57"/>
    </row>
    <row r="82" spans="3:3" x14ac:dyDescent="0.25">
      <c r="C82" s="57"/>
    </row>
    <row r="83" spans="3:3" x14ac:dyDescent="0.25">
      <c r="C83" s="57"/>
    </row>
    <row r="84" spans="3:3" x14ac:dyDescent="0.25">
      <c r="C84" s="57"/>
    </row>
    <row r="85" spans="3:3" x14ac:dyDescent="0.25">
      <c r="C85" s="57"/>
    </row>
  </sheetData>
  <mergeCells count="1">
    <mergeCell ref="A1:G1"/>
  </mergeCells>
  <pageMargins left="0.23622047244094491" right="0.23622047244094491" top="0.74803149606299213" bottom="0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WEIGHT CHECK TEAM</vt:lpstr>
      <vt:lpstr>Team Weights</vt:lpstr>
      <vt:lpstr>Weights</vt:lpstr>
      <vt:lpstr>ANGLERS</vt:lpstr>
      <vt:lpstr>TEAM points</vt:lpstr>
      <vt:lpstr>SB1</vt:lpstr>
      <vt:lpstr>Clan</vt:lpstr>
      <vt:lpstr>Lech1</vt:lpstr>
      <vt:lpstr>Rad1</vt:lpstr>
      <vt:lpstr>Pew</vt:lpstr>
      <vt:lpstr>league pos</vt:lpstr>
      <vt:lpstr>DAY RESULTS</vt:lpstr>
      <vt:lpstr>'TEAM points'!Print_Area</vt:lpstr>
    </vt:vector>
  </TitlesOfParts>
  <Company>BGT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Jackson</dc:creator>
  <cp:lastModifiedBy>Hexagon</cp:lastModifiedBy>
  <cp:lastPrinted>2018-11-19T15:32:12Z</cp:lastPrinted>
  <dcterms:created xsi:type="dcterms:W3CDTF">2011-09-25T18:40:20Z</dcterms:created>
  <dcterms:modified xsi:type="dcterms:W3CDTF">2018-11-19T15:39:22Z</dcterms:modified>
</cp:coreProperties>
</file>