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9045" tabRatio="763" activeTab="4"/>
  </bookViews>
  <sheets>
    <sheet name="WEIGHT CHECK TEAM" sheetId="10" r:id="rId1"/>
    <sheet name="Team Weights" sheetId="9" r:id="rId2"/>
    <sheet name="Weights" sheetId="7" r:id="rId3"/>
    <sheet name="ANGLERS" sheetId="1" r:id="rId4"/>
    <sheet name="TEAM points" sheetId="8" r:id="rId5"/>
    <sheet name="SB1" sheetId="2" r:id="rId6"/>
    <sheet name="Clan" sheetId="3" r:id="rId7"/>
    <sheet name="Lech1" sheetId="4" r:id="rId8"/>
    <sheet name="Rad1" sheetId="15" r:id="rId9"/>
    <sheet name="Pew" sheetId="6" r:id="rId10"/>
    <sheet name="Weights (2)" sheetId="13" state="hidden" r:id="rId11"/>
    <sheet name="league pos" sheetId="14" r:id="rId12"/>
  </sheets>
  <calcPr calcId="145621"/>
</workbook>
</file>

<file path=xl/calcChain.xml><?xml version="1.0" encoding="utf-8"?>
<calcChain xmlns="http://schemas.openxmlformats.org/spreadsheetml/2006/main">
  <c r="H35" i="14" l="1"/>
  <c r="I35" i="14" s="1"/>
  <c r="H39" i="14"/>
  <c r="I39" i="14" s="1"/>
  <c r="H41" i="14"/>
  <c r="I41" i="14" s="1"/>
  <c r="H42" i="14"/>
  <c r="H43" i="14"/>
  <c r="H40" i="14"/>
  <c r="H38" i="14"/>
  <c r="H33" i="14"/>
  <c r="H37" i="14"/>
  <c r="H36" i="14"/>
  <c r="H31" i="14"/>
  <c r="H34" i="14"/>
  <c r="H30" i="14"/>
  <c r="H32" i="14"/>
  <c r="H26" i="14"/>
  <c r="H27" i="14"/>
  <c r="H28" i="14"/>
  <c r="H29" i="14"/>
  <c r="H21" i="14"/>
  <c r="H19" i="14"/>
  <c r="H25" i="14"/>
  <c r="H23" i="14"/>
  <c r="H20" i="14"/>
  <c r="H13" i="14"/>
  <c r="H16" i="14"/>
  <c r="H17" i="14"/>
  <c r="H15" i="14"/>
  <c r="H14" i="14"/>
  <c r="H11" i="14"/>
  <c r="H9" i="14"/>
  <c r="H8" i="14"/>
  <c r="H5" i="14"/>
  <c r="H4" i="14"/>
  <c r="H3" i="14"/>
  <c r="G37" i="1"/>
  <c r="G36" i="1"/>
  <c r="G35" i="1"/>
  <c r="G34" i="1"/>
  <c r="G33" i="1"/>
  <c r="G32" i="1"/>
  <c r="G31" i="1"/>
  <c r="G30" i="1"/>
  <c r="G29" i="1"/>
  <c r="G28" i="1"/>
  <c r="G27" i="1"/>
  <c r="G26" i="1"/>
  <c r="G24" i="1"/>
  <c r="G22" i="1"/>
  <c r="G21" i="1"/>
  <c r="G20" i="1"/>
  <c r="G19" i="1"/>
  <c r="G18" i="1"/>
  <c r="G23" i="1"/>
  <c r="G17" i="1"/>
  <c r="G16" i="1"/>
  <c r="G15" i="1"/>
  <c r="G14" i="1"/>
  <c r="G13" i="1"/>
  <c r="G12" i="1"/>
  <c r="G11" i="1"/>
  <c r="G10" i="1"/>
  <c r="G38" i="1"/>
  <c r="F36" i="8"/>
  <c r="F35" i="8"/>
  <c r="F34" i="8"/>
  <c r="F33" i="8"/>
  <c r="F32" i="8"/>
  <c r="F31" i="8"/>
  <c r="E36" i="8"/>
  <c r="E35" i="8"/>
  <c r="E34" i="8"/>
  <c r="E33" i="8"/>
  <c r="E32" i="8"/>
  <c r="E31" i="8"/>
  <c r="D36" i="8"/>
  <c r="D35" i="8"/>
  <c r="D34" i="8"/>
  <c r="D31" i="8"/>
  <c r="C36" i="8"/>
  <c r="C35" i="8"/>
  <c r="B36" i="8"/>
  <c r="B34" i="8"/>
  <c r="G42" i="1"/>
  <c r="G41" i="1"/>
  <c r="G40" i="1"/>
  <c r="H40" i="1" s="1"/>
  <c r="G39" i="1"/>
  <c r="G40" i="7"/>
  <c r="E42" i="7"/>
  <c r="L42" i="7" s="1"/>
  <c r="D42" i="7"/>
  <c r="C42" i="7"/>
  <c r="E41" i="7"/>
  <c r="G41" i="7" s="1"/>
  <c r="H41" i="7" s="1"/>
  <c r="D41" i="7"/>
  <c r="C41" i="7"/>
  <c r="E40" i="7"/>
  <c r="L40" i="7" s="1"/>
  <c r="D40" i="7"/>
  <c r="C40" i="7"/>
  <c r="E23" i="7"/>
  <c r="D23" i="7"/>
  <c r="C23" i="7"/>
  <c r="P40" i="10"/>
  <c r="O40" i="10"/>
  <c r="N40" i="10"/>
  <c r="P39" i="10"/>
  <c r="O39" i="10"/>
  <c r="N39" i="10"/>
  <c r="P38" i="10"/>
  <c r="O38" i="10"/>
  <c r="N38" i="10"/>
  <c r="P37" i="10"/>
  <c r="O37" i="10"/>
  <c r="N37" i="10"/>
  <c r="P36" i="10"/>
  <c r="O36" i="10"/>
  <c r="N36" i="10"/>
  <c r="P35" i="10"/>
  <c r="O35" i="10"/>
  <c r="N35" i="10"/>
  <c r="J40" i="10"/>
  <c r="I40" i="10"/>
  <c r="H40" i="10"/>
  <c r="J39" i="10"/>
  <c r="I39" i="10"/>
  <c r="H39" i="10"/>
  <c r="J38" i="10"/>
  <c r="I38" i="10"/>
  <c r="H38" i="10"/>
  <c r="J37" i="10"/>
  <c r="I37" i="10"/>
  <c r="H37" i="10"/>
  <c r="J36" i="10"/>
  <c r="I36" i="10"/>
  <c r="H36" i="10"/>
  <c r="J35" i="10"/>
  <c r="I35" i="10"/>
  <c r="H35" i="10"/>
  <c r="M40" i="10"/>
  <c r="L40" i="10"/>
  <c r="K40" i="10"/>
  <c r="M39" i="10"/>
  <c r="L39" i="10"/>
  <c r="K39" i="10"/>
  <c r="M37" i="10"/>
  <c r="L37" i="10"/>
  <c r="K37" i="10"/>
  <c r="M35" i="10"/>
  <c r="L35" i="10"/>
  <c r="K35" i="10"/>
  <c r="G40" i="10"/>
  <c r="F40" i="10"/>
  <c r="E40" i="10"/>
  <c r="G39" i="10"/>
  <c r="F39" i="10"/>
  <c r="E39" i="10"/>
  <c r="D40" i="10"/>
  <c r="C40" i="10"/>
  <c r="B40" i="10"/>
  <c r="D38" i="10"/>
  <c r="C38" i="10"/>
  <c r="B38" i="10"/>
  <c r="H42" i="1"/>
  <c r="H41" i="1"/>
  <c r="L35" i="14" l="1"/>
  <c r="K42" i="1"/>
  <c r="G42" i="7"/>
  <c r="K42" i="7" s="1"/>
  <c r="H42" i="7"/>
  <c r="J42" i="7" s="1"/>
  <c r="J35" i="14" s="1"/>
  <c r="K41" i="7"/>
  <c r="K39" i="14" s="1"/>
  <c r="L41" i="7"/>
  <c r="L39" i="14" s="1"/>
  <c r="J41" i="7"/>
  <c r="I41" i="1" s="1"/>
  <c r="K40" i="1"/>
  <c r="L41" i="14"/>
  <c r="K40" i="7"/>
  <c r="J40" i="1" s="1"/>
  <c r="K41" i="1"/>
  <c r="J41" i="1"/>
  <c r="H40" i="7"/>
  <c r="J40" i="7" s="1"/>
  <c r="K38" i="6"/>
  <c r="J38" i="6"/>
  <c r="I38" i="6"/>
  <c r="K31" i="6"/>
  <c r="J31" i="6"/>
  <c r="I31" i="6"/>
  <c r="K22" i="6"/>
  <c r="J22" i="6"/>
  <c r="I22" i="6"/>
  <c r="K11" i="6"/>
  <c r="J11" i="6"/>
  <c r="I11" i="6"/>
  <c r="K3" i="6"/>
  <c r="J3" i="6"/>
  <c r="I3" i="6"/>
  <c r="K35" i="14" l="1"/>
  <c r="J42" i="1"/>
  <c r="I42" i="1"/>
  <c r="J39" i="14"/>
  <c r="K41" i="14"/>
  <c r="I40" i="1"/>
  <c r="J41" i="14"/>
  <c r="E22" i="7"/>
  <c r="D22" i="7"/>
  <c r="C22" i="7"/>
  <c r="E21" i="7"/>
  <c r="D21" i="7"/>
  <c r="C21" i="7"/>
  <c r="E20" i="7"/>
  <c r="D20" i="7"/>
  <c r="C20" i="7"/>
  <c r="E19" i="7"/>
  <c r="D19" i="7"/>
  <c r="C19" i="7"/>
  <c r="E18" i="7"/>
  <c r="D18" i="7"/>
  <c r="C18" i="7"/>
  <c r="E16" i="7"/>
  <c r="D16" i="7"/>
  <c r="C16" i="7"/>
  <c r="E15" i="7"/>
  <c r="D15" i="7"/>
  <c r="C15" i="7"/>
  <c r="E14" i="7"/>
  <c r="D14" i="7"/>
  <c r="C14" i="7"/>
  <c r="E13" i="7"/>
  <c r="D13" i="7"/>
  <c r="C13" i="7"/>
  <c r="E12" i="7"/>
  <c r="D12" i="7"/>
  <c r="C12" i="7"/>
  <c r="E11" i="7"/>
  <c r="D11" i="7"/>
  <c r="C11" i="7"/>
  <c r="E10" i="7"/>
  <c r="D10" i="7"/>
  <c r="C10" i="7"/>
  <c r="E8" i="7"/>
  <c r="D8" i="7"/>
  <c r="C8" i="7"/>
  <c r="E39" i="7"/>
  <c r="D39" i="7"/>
  <c r="C39" i="7"/>
  <c r="E38" i="7"/>
  <c r="D38" i="7"/>
  <c r="C38" i="7"/>
  <c r="E37" i="7"/>
  <c r="D37" i="7"/>
  <c r="C37" i="7"/>
  <c r="E36" i="7"/>
  <c r="D36" i="7"/>
  <c r="C36" i="7"/>
  <c r="E35" i="7"/>
  <c r="D35" i="7"/>
  <c r="C35" i="7"/>
  <c r="E34" i="7"/>
  <c r="D34" i="7"/>
  <c r="C34" i="7"/>
  <c r="E33" i="7"/>
  <c r="D33" i="7"/>
  <c r="C33" i="7"/>
  <c r="E32" i="7"/>
  <c r="D32" i="7"/>
  <c r="C32" i="7"/>
  <c r="E31" i="7"/>
  <c r="D31" i="7"/>
  <c r="C31" i="7"/>
  <c r="E30" i="7"/>
  <c r="D30" i="7"/>
  <c r="C30" i="7"/>
  <c r="E29" i="7"/>
  <c r="D29" i="7"/>
  <c r="C29" i="7"/>
  <c r="E28" i="7"/>
  <c r="D28" i="7"/>
  <c r="C28" i="7"/>
  <c r="E27" i="7"/>
  <c r="D27" i="7"/>
  <c r="C27" i="7"/>
  <c r="E26" i="7"/>
  <c r="D26" i="7"/>
  <c r="C26" i="7"/>
  <c r="E25" i="7"/>
  <c r="D25" i="7"/>
  <c r="C25" i="7"/>
  <c r="E24" i="7"/>
  <c r="D24" i="7"/>
  <c r="C24" i="7"/>
  <c r="E17" i="7"/>
  <c r="D17" i="7"/>
  <c r="C17" i="7"/>
  <c r="E32" i="10" l="1"/>
  <c r="G32" i="10"/>
  <c r="F32" i="10"/>
  <c r="G30" i="10"/>
  <c r="F30" i="10"/>
  <c r="E30" i="10"/>
  <c r="G29" i="10"/>
  <c r="E29" i="10"/>
  <c r="F29" i="10"/>
  <c r="G28" i="10"/>
  <c r="F28" i="10"/>
  <c r="E28" i="10"/>
  <c r="G27" i="10"/>
  <c r="F27" i="10"/>
  <c r="E27" i="10"/>
  <c r="P32" i="10"/>
  <c r="O32" i="10"/>
  <c r="N32" i="10"/>
  <c r="P31" i="10"/>
  <c r="O31" i="10"/>
  <c r="N31" i="10"/>
  <c r="P30" i="10"/>
  <c r="O30" i="10"/>
  <c r="N30" i="10"/>
  <c r="P29" i="10"/>
  <c r="O29" i="10"/>
  <c r="N29" i="10"/>
  <c r="P28" i="10"/>
  <c r="O28" i="10"/>
  <c r="N28" i="10"/>
  <c r="P27" i="10"/>
  <c r="O27" i="10"/>
  <c r="N27" i="10"/>
  <c r="G42" i="14"/>
  <c r="G43" i="14"/>
  <c r="G40" i="14"/>
  <c r="G33" i="14"/>
  <c r="G38" i="14"/>
  <c r="G34" i="14"/>
  <c r="G27" i="14"/>
  <c r="G37" i="14"/>
  <c r="G30" i="14"/>
  <c r="G36" i="14"/>
  <c r="G32" i="14"/>
  <c r="G28" i="14"/>
  <c r="G25" i="14"/>
  <c r="G14" i="14"/>
  <c r="G8" i="14"/>
  <c r="G17" i="14"/>
  <c r="G4" i="14"/>
  <c r="G22" i="14"/>
  <c r="G13" i="14"/>
  <c r="G15" i="14"/>
  <c r="G5" i="14"/>
  <c r="G9" i="14"/>
  <c r="G11" i="14"/>
  <c r="G3" i="14"/>
  <c r="F29" i="8"/>
  <c r="F28" i="8"/>
  <c r="F27" i="8"/>
  <c r="F26" i="8"/>
  <c r="F25" i="8"/>
  <c r="F24" i="8"/>
  <c r="E29" i="8"/>
  <c r="E28" i="8"/>
  <c r="E27" i="8"/>
  <c r="E26" i="8"/>
  <c r="E25" i="8"/>
  <c r="E24" i="8"/>
  <c r="D29" i="8"/>
  <c r="D28" i="8"/>
  <c r="D27" i="8"/>
  <c r="D26" i="8"/>
  <c r="D25" i="8"/>
  <c r="D24" i="8"/>
  <c r="C29" i="8"/>
  <c r="C27" i="8"/>
  <c r="C26" i="8"/>
  <c r="C25" i="8"/>
  <c r="C24" i="8"/>
  <c r="F37" i="1" l="1"/>
  <c r="F36" i="1"/>
  <c r="F35" i="1"/>
  <c r="F34" i="1"/>
  <c r="F33" i="1"/>
  <c r="F32" i="1"/>
  <c r="F24" i="1"/>
  <c r="F22" i="1"/>
  <c r="F17" i="1"/>
  <c r="F16" i="1"/>
  <c r="F12" i="1"/>
  <c r="F11" i="1"/>
  <c r="F5" i="1"/>
  <c r="E6" i="7"/>
  <c r="D6" i="7"/>
  <c r="C6" i="7"/>
  <c r="F21" i="1"/>
  <c r="F20" i="1"/>
  <c r="F19" i="1"/>
  <c r="F18" i="1"/>
  <c r="F31" i="1"/>
  <c r="F30" i="1"/>
  <c r="F29" i="1"/>
  <c r="F28" i="1"/>
  <c r="F27" i="1"/>
  <c r="F26" i="1"/>
  <c r="J32" i="10"/>
  <c r="I32" i="10"/>
  <c r="H32" i="10"/>
  <c r="J31" i="10"/>
  <c r="I31" i="10"/>
  <c r="H31" i="10"/>
  <c r="J30" i="10"/>
  <c r="I30" i="10"/>
  <c r="H30" i="10"/>
  <c r="J29" i="10"/>
  <c r="I29" i="10"/>
  <c r="H29" i="10"/>
  <c r="J28" i="10"/>
  <c r="I28" i="10"/>
  <c r="H28" i="10"/>
  <c r="H27" i="10"/>
  <c r="J27" i="10"/>
  <c r="I27" i="10"/>
  <c r="J9" i="9"/>
  <c r="I9" i="9"/>
  <c r="H9" i="9"/>
  <c r="G9" i="9"/>
  <c r="F9" i="9"/>
  <c r="E9" i="9"/>
  <c r="M32" i="10"/>
  <c r="L32" i="10"/>
  <c r="K32" i="10"/>
  <c r="M31" i="10"/>
  <c r="L31" i="10"/>
  <c r="K31" i="10"/>
  <c r="M30" i="10"/>
  <c r="L30" i="10"/>
  <c r="K30" i="10"/>
  <c r="M29" i="10"/>
  <c r="L29" i="10"/>
  <c r="K29" i="10"/>
  <c r="M28" i="10"/>
  <c r="L28" i="10"/>
  <c r="K28" i="10"/>
  <c r="K27" i="10"/>
  <c r="M27" i="10"/>
  <c r="L27" i="10"/>
  <c r="G24" i="14"/>
  <c r="G20" i="14"/>
  <c r="G16" i="14"/>
  <c r="G31" i="14"/>
  <c r="G29" i="14"/>
  <c r="G23" i="14"/>
  <c r="I26" i="14"/>
  <c r="F15" i="1"/>
  <c r="F14" i="1"/>
  <c r="F10" i="1"/>
  <c r="F13" i="1"/>
  <c r="G21" i="14"/>
  <c r="F21" i="14"/>
  <c r="B29" i="8"/>
  <c r="D32" i="10"/>
  <c r="C32" i="10"/>
  <c r="B32" i="10"/>
  <c r="D31" i="10"/>
  <c r="C31" i="10"/>
  <c r="B31" i="10"/>
  <c r="K37" i="15"/>
  <c r="K43" i="15" s="1"/>
  <c r="P9" i="9" s="1"/>
  <c r="J37" i="15"/>
  <c r="J43" i="15" s="1"/>
  <c r="O9" i="9" s="1"/>
  <c r="I37" i="15"/>
  <c r="K30" i="15"/>
  <c r="K36" i="15" s="1"/>
  <c r="M9" i="9" s="1"/>
  <c r="J30" i="15"/>
  <c r="J36" i="15" s="1"/>
  <c r="L9" i="9" s="1"/>
  <c r="I30" i="15"/>
  <c r="K22" i="15"/>
  <c r="K29" i="15" s="1"/>
  <c r="J22" i="15"/>
  <c r="I22" i="15"/>
  <c r="K14" i="15"/>
  <c r="K19" i="15" s="1"/>
  <c r="J14" i="15"/>
  <c r="I14" i="15"/>
  <c r="K3" i="15"/>
  <c r="K9" i="15" s="1"/>
  <c r="J3" i="15"/>
  <c r="I3" i="15"/>
  <c r="I36" i="15" l="1"/>
  <c r="K9" i="9" s="1"/>
  <c r="I43" i="15"/>
  <c r="N9" i="9" s="1"/>
  <c r="I29" i="15"/>
  <c r="J29" i="15"/>
  <c r="I19" i="15"/>
  <c r="I21" i="14"/>
  <c r="I9" i="15"/>
  <c r="J9" i="15"/>
  <c r="J19" i="15"/>
  <c r="F22" i="8"/>
  <c r="F4" i="14"/>
  <c r="E32" i="1"/>
  <c r="F14" i="14" l="1"/>
  <c r="E35" i="1"/>
  <c r="F17" i="14"/>
  <c r="E33" i="1"/>
  <c r="F8" i="14"/>
  <c r="E37" i="1"/>
  <c r="I19" i="14"/>
  <c r="H39" i="1"/>
  <c r="L39" i="7"/>
  <c r="L19" i="14" s="1"/>
  <c r="F28" i="14"/>
  <c r="E36" i="1"/>
  <c r="P24" i="10"/>
  <c r="O24" i="10"/>
  <c r="N24" i="10"/>
  <c r="K37" i="4"/>
  <c r="J37" i="4"/>
  <c r="I37" i="4"/>
  <c r="K39" i="1" l="1"/>
  <c r="G39" i="7"/>
  <c r="F9" i="14"/>
  <c r="F11" i="14"/>
  <c r="F15" i="14"/>
  <c r="F3" i="14"/>
  <c r="F5" i="14"/>
  <c r="F13" i="14"/>
  <c r="E22" i="8"/>
  <c r="E21" i="8"/>
  <c r="E20" i="8"/>
  <c r="E19" i="8"/>
  <c r="E18" i="8"/>
  <c r="E17" i="8"/>
  <c r="E31" i="1"/>
  <c r="E30" i="1"/>
  <c r="E29" i="1"/>
  <c r="E28" i="1"/>
  <c r="E27" i="1"/>
  <c r="E26" i="1"/>
  <c r="J24" i="10"/>
  <c r="I24" i="10"/>
  <c r="H24" i="10"/>
  <c r="J23" i="10"/>
  <c r="I23" i="10"/>
  <c r="H23" i="10"/>
  <c r="J22" i="10"/>
  <c r="I22" i="10"/>
  <c r="H22" i="10"/>
  <c r="J21" i="10"/>
  <c r="I21" i="10"/>
  <c r="H21" i="10"/>
  <c r="J20" i="10"/>
  <c r="I20" i="10"/>
  <c r="H20" i="10"/>
  <c r="F22" i="14"/>
  <c r="F33" i="14"/>
  <c r="F38" i="14"/>
  <c r="F27" i="14"/>
  <c r="F43" i="14"/>
  <c r="F34" i="14"/>
  <c r="D21" i="8"/>
  <c r="D20" i="8"/>
  <c r="D19" i="8"/>
  <c r="D18" i="8"/>
  <c r="D17" i="8"/>
  <c r="H25" i="1"/>
  <c r="E25" i="1"/>
  <c r="E5" i="1"/>
  <c r="E24" i="1"/>
  <c r="E23" i="1"/>
  <c r="E22" i="1"/>
  <c r="E21" i="1"/>
  <c r="E20" i="1"/>
  <c r="E18" i="1"/>
  <c r="E19" i="1"/>
  <c r="E12" i="1"/>
  <c r="L25" i="7"/>
  <c r="M24" i="10"/>
  <c r="L24" i="10"/>
  <c r="K24" i="10"/>
  <c r="M23" i="10"/>
  <c r="L23" i="10"/>
  <c r="K23" i="10"/>
  <c r="M22" i="10"/>
  <c r="L22" i="10"/>
  <c r="K22" i="10"/>
  <c r="M21" i="10"/>
  <c r="L21" i="10"/>
  <c r="K21" i="10"/>
  <c r="M20" i="10"/>
  <c r="L20" i="10"/>
  <c r="K20" i="10"/>
  <c r="M19" i="10"/>
  <c r="L19" i="10"/>
  <c r="K19" i="10"/>
  <c r="F20" i="14"/>
  <c r="F16" i="14"/>
  <c r="F31" i="14"/>
  <c r="F29" i="14"/>
  <c r="F23" i="14"/>
  <c r="E15" i="1"/>
  <c r="E14" i="1"/>
  <c r="E11" i="1"/>
  <c r="E10" i="1"/>
  <c r="E13" i="1"/>
  <c r="C21" i="8"/>
  <c r="C20" i="8"/>
  <c r="C17" i="8"/>
  <c r="F24" i="14"/>
  <c r="G23" i="10"/>
  <c r="F23" i="10"/>
  <c r="E23" i="10"/>
  <c r="G22" i="10"/>
  <c r="F22" i="10"/>
  <c r="E22" i="10"/>
  <c r="G19" i="10"/>
  <c r="F19" i="10"/>
  <c r="E19" i="10"/>
  <c r="D24" i="10"/>
  <c r="C24" i="10"/>
  <c r="D22" i="10"/>
  <c r="C22" i="10"/>
  <c r="G8" i="1"/>
  <c r="F8" i="1"/>
  <c r="E8" i="1"/>
  <c r="K14" i="4"/>
  <c r="J14" i="4"/>
  <c r="I14" i="4"/>
  <c r="B20" i="8"/>
  <c r="B22" i="8"/>
  <c r="E9" i="7"/>
  <c r="L9" i="7" s="1"/>
  <c r="D9" i="7"/>
  <c r="C9" i="7"/>
  <c r="G9" i="1"/>
  <c r="F9" i="1"/>
  <c r="E9" i="1"/>
  <c r="B22" i="10"/>
  <c r="B24" i="10"/>
  <c r="K3" i="4"/>
  <c r="J3" i="4"/>
  <c r="I3" i="4"/>
  <c r="H9" i="1" l="1"/>
  <c r="K9" i="1"/>
  <c r="L21" i="14"/>
  <c r="K25" i="1"/>
  <c r="L43" i="14"/>
  <c r="G25" i="7"/>
  <c r="K25" i="7" s="1"/>
  <c r="I43" i="14"/>
  <c r="K39" i="7"/>
  <c r="H39" i="7"/>
  <c r="J39" i="7" s="1"/>
  <c r="G9" i="7"/>
  <c r="K9" i="7" s="1"/>
  <c r="E36" i="14"/>
  <c r="E32" i="14"/>
  <c r="E37" i="14"/>
  <c r="E24" i="14"/>
  <c r="H24" i="14"/>
  <c r="J9" i="1" l="1"/>
  <c r="K21" i="14"/>
  <c r="J25" i="1"/>
  <c r="K43" i="14"/>
  <c r="H25" i="7"/>
  <c r="J25" i="7" s="1"/>
  <c r="J19" i="14"/>
  <c r="I39" i="1"/>
  <c r="K19" i="14"/>
  <c r="J39" i="1"/>
  <c r="H9" i="7"/>
  <c r="J9" i="7" s="1"/>
  <c r="I36" i="14"/>
  <c r="I32" i="14"/>
  <c r="I37" i="14"/>
  <c r="I24" i="14"/>
  <c r="E38" i="14"/>
  <c r="E34" i="14"/>
  <c r="E33" i="14"/>
  <c r="E27" i="14"/>
  <c r="E42" i="14"/>
  <c r="E29" i="14"/>
  <c r="E23" i="14"/>
  <c r="E40" i="14"/>
  <c r="E16" i="14"/>
  <c r="E8" i="14"/>
  <c r="E31" i="14"/>
  <c r="E30" i="14"/>
  <c r="E25" i="14"/>
  <c r="E13" i="14"/>
  <c r="E14" i="14"/>
  <c r="E3" i="14"/>
  <c r="E17" i="14"/>
  <c r="E28" i="14"/>
  <c r="E5" i="14"/>
  <c r="E4" i="14"/>
  <c r="E9" i="14"/>
  <c r="E15" i="14"/>
  <c r="E20" i="14"/>
  <c r="E11" i="14"/>
  <c r="B11" i="14"/>
  <c r="C11" i="14"/>
  <c r="D11" i="14"/>
  <c r="B6" i="14"/>
  <c r="C6" i="14"/>
  <c r="D6" i="14"/>
  <c r="E6" i="14"/>
  <c r="F6" i="14"/>
  <c r="G6" i="14"/>
  <c r="H6" i="14"/>
  <c r="B20" i="14"/>
  <c r="C20" i="14"/>
  <c r="D20" i="14"/>
  <c r="B15" i="14"/>
  <c r="C15" i="14"/>
  <c r="D15" i="14"/>
  <c r="B9" i="14"/>
  <c r="C9" i="14"/>
  <c r="D9" i="14"/>
  <c r="B4" i="14"/>
  <c r="C4" i="14"/>
  <c r="D4" i="14"/>
  <c r="B5" i="14"/>
  <c r="C5" i="14"/>
  <c r="D5" i="14"/>
  <c r="B28" i="14"/>
  <c r="C28" i="14"/>
  <c r="D28" i="14"/>
  <c r="B7" i="14"/>
  <c r="C7" i="14"/>
  <c r="D7" i="14"/>
  <c r="E7" i="14"/>
  <c r="F7" i="14"/>
  <c r="G7" i="14"/>
  <c r="H7" i="14"/>
  <c r="B17" i="14"/>
  <c r="C17" i="14"/>
  <c r="D17" i="14"/>
  <c r="B10" i="14"/>
  <c r="C10" i="14"/>
  <c r="D10" i="14"/>
  <c r="E10" i="14"/>
  <c r="F10" i="14"/>
  <c r="G10" i="14"/>
  <c r="H10" i="14"/>
  <c r="B3" i="14"/>
  <c r="C3" i="14"/>
  <c r="D3" i="14"/>
  <c r="B14" i="14"/>
  <c r="C14" i="14"/>
  <c r="D14" i="14"/>
  <c r="B22" i="14"/>
  <c r="C22" i="14"/>
  <c r="D22" i="14"/>
  <c r="E22" i="14"/>
  <c r="H22" i="14"/>
  <c r="B13" i="14"/>
  <c r="C13" i="14"/>
  <c r="D13" i="14"/>
  <c r="B25" i="14"/>
  <c r="C25" i="14"/>
  <c r="D25" i="14"/>
  <c r="B18" i="14"/>
  <c r="C18" i="14"/>
  <c r="D18" i="14"/>
  <c r="E18" i="14"/>
  <c r="F18" i="14"/>
  <c r="G18" i="14"/>
  <c r="H18" i="14"/>
  <c r="B30" i="14"/>
  <c r="C30" i="14"/>
  <c r="D30" i="14"/>
  <c r="B31" i="14"/>
  <c r="C31" i="14"/>
  <c r="D31" i="14"/>
  <c r="B8" i="14"/>
  <c r="C8" i="14"/>
  <c r="D8" i="14"/>
  <c r="B16" i="14"/>
  <c r="C16" i="14"/>
  <c r="D16" i="14"/>
  <c r="B40" i="14"/>
  <c r="C40" i="14"/>
  <c r="D40" i="14"/>
  <c r="B23" i="14"/>
  <c r="C23" i="14"/>
  <c r="D23" i="14"/>
  <c r="B29" i="14"/>
  <c r="C29" i="14"/>
  <c r="D29" i="14"/>
  <c r="B42" i="14"/>
  <c r="C42" i="14"/>
  <c r="D42" i="14"/>
  <c r="B27" i="14"/>
  <c r="C27" i="14"/>
  <c r="D27" i="14"/>
  <c r="B33" i="14"/>
  <c r="C33" i="14"/>
  <c r="D33" i="14"/>
  <c r="B12" i="14"/>
  <c r="C12" i="14"/>
  <c r="D12" i="14"/>
  <c r="E12" i="14"/>
  <c r="F12" i="14"/>
  <c r="G12" i="14"/>
  <c r="H12" i="14"/>
  <c r="B34" i="14"/>
  <c r="C34" i="14"/>
  <c r="D34" i="14"/>
  <c r="C38" i="14"/>
  <c r="D38" i="14"/>
  <c r="I9" i="1" l="1"/>
  <c r="J21" i="14"/>
  <c r="I25" i="1"/>
  <c r="J43" i="14"/>
  <c r="I18" i="14"/>
  <c r="I6" i="14"/>
  <c r="I20" i="14"/>
  <c r="I7" i="14"/>
  <c r="I22" i="14"/>
  <c r="I10" i="14"/>
  <c r="I42" i="14"/>
  <c r="I38" i="14"/>
  <c r="I34" i="14"/>
  <c r="I12" i="14"/>
  <c r="I33" i="14"/>
  <c r="I27" i="14"/>
  <c r="I29" i="14"/>
  <c r="I23" i="14"/>
  <c r="I40" i="14"/>
  <c r="I16" i="14"/>
  <c r="I8" i="14"/>
  <c r="I31" i="14"/>
  <c r="I30" i="14"/>
  <c r="I25" i="14"/>
  <c r="I13" i="14"/>
  <c r="I14" i="14"/>
  <c r="I3" i="14"/>
  <c r="I17" i="14"/>
  <c r="I28" i="14"/>
  <c r="I5" i="14"/>
  <c r="I4" i="14"/>
  <c r="I9" i="14"/>
  <c r="I15" i="14"/>
  <c r="I11" i="14"/>
  <c r="K31" i="3"/>
  <c r="E7" i="7"/>
  <c r="D7" i="7"/>
  <c r="C7" i="7"/>
  <c r="E5" i="7"/>
  <c r="D5" i="7"/>
  <c r="C5" i="7"/>
  <c r="D38" i="1"/>
  <c r="C38" i="1"/>
  <c r="D37" i="1"/>
  <c r="C37" i="1"/>
  <c r="D36" i="1"/>
  <c r="C36" i="1"/>
  <c r="D35" i="1"/>
  <c r="C35" i="1"/>
  <c r="D34" i="1"/>
  <c r="C34" i="1"/>
  <c r="D33" i="1"/>
  <c r="C33" i="1"/>
  <c r="D32" i="1"/>
  <c r="C32" i="1"/>
  <c r="D30" i="1"/>
  <c r="C30" i="1"/>
  <c r="D29" i="1"/>
  <c r="C29" i="1"/>
  <c r="D28" i="1"/>
  <c r="C28" i="1"/>
  <c r="D27" i="1"/>
  <c r="C27" i="1"/>
  <c r="D24" i="1"/>
  <c r="D23" i="1"/>
  <c r="D22" i="1"/>
  <c r="C22" i="1"/>
  <c r="D21" i="1"/>
  <c r="C21" i="1"/>
  <c r="D20" i="1"/>
  <c r="C20" i="1"/>
  <c r="D19" i="1"/>
  <c r="D12" i="1"/>
  <c r="D11" i="1"/>
  <c r="G7" i="1"/>
  <c r="F7" i="1"/>
  <c r="E7" i="1"/>
  <c r="G6" i="1"/>
  <c r="F6" i="1"/>
  <c r="E6" i="1"/>
  <c r="G5" i="1"/>
  <c r="E15" i="8" l="1"/>
  <c r="E14" i="8"/>
  <c r="E13" i="8"/>
  <c r="E12" i="8"/>
  <c r="E11" i="8"/>
  <c r="J16" i="10"/>
  <c r="I16" i="10"/>
  <c r="H16" i="10"/>
  <c r="J15" i="10"/>
  <c r="I15" i="10"/>
  <c r="H15" i="10"/>
  <c r="J14" i="10"/>
  <c r="I14" i="10"/>
  <c r="H14" i="10"/>
  <c r="J13" i="10"/>
  <c r="I13" i="10"/>
  <c r="H13" i="10"/>
  <c r="J12" i="10"/>
  <c r="I12" i="10"/>
  <c r="H12" i="10"/>
  <c r="L38" i="7"/>
  <c r="D31" i="1"/>
  <c r="D13" i="8"/>
  <c r="D12" i="8"/>
  <c r="D11" i="8"/>
  <c r="C14" i="8"/>
  <c r="C13" i="8"/>
  <c r="C12" i="8"/>
  <c r="L24" i="7"/>
  <c r="G24" i="7"/>
  <c r="H24" i="7" s="1"/>
  <c r="J24" i="7" s="1"/>
  <c r="H24" i="1"/>
  <c r="M14" i="10"/>
  <c r="L14" i="10"/>
  <c r="K14" i="10"/>
  <c r="M13" i="10"/>
  <c r="L13" i="10"/>
  <c r="K13" i="10"/>
  <c r="M12" i="10"/>
  <c r="L12" i="10"/>
  <c r="K12" i="10"/>
  <c r="G16" i="10"/>
  <c r="F16" i="10"/>
  <c r="E16" i="10"/>
  <c r="G15" i="10"/>
  <c r="F15" i="10"/>
  <c r="E15" i="10"/>
  <c r="G14" i="10"/>
  <c r="F14" i="10"/>
  <c r="E14" i="10"/>
  <c r="G13" i="10"/>
  <c r="F13" i="10"/>
  <c r="E13" i="10"/>
  <c r="G17" i="7"/>
  <c r="D17" i="1"/>
  <c r="G16" i="7"/>
  <c r="E16" i="1"/>
  <c r="D16" i="1"/>
  <c r="D15" i="1"/>
  <c r="D14" i="1"/>
  <c r="D13" i="1"/>
  <c r="L8" i="7"/>
  <c r="A8" i="7"/>
  <c r="D8" i="1"/>
  <c r="B8" i="1"/>
  <c r="A8" i="1"/>
  <c r="D6" i="1"/>
  <c r="D7" i="1"/>
  <c r="D5" i="1"/>
  <c r="K38" i="1" l="1"/>
  <c r="L26" i="14"/>
  <c r="H16" i="1"/>
  <c r="I24" i="1"/>
  <c r="J36" i="14"/>
  <c r="K24" i="1"/>
  <c r="L36" i="14"/>
  <c r="K8" i="1"/>
  <c r="L24" i="14"/>
  <c r="H17" i="7"/>
  <c r="J17" i="7" s="1"/>
  <c r="L17" i="7"/>
  <c r="K24" i="7"/>
  <c r="G38" i="7"/>
  <c r="H38" i="1"/>
  <c r="H17" i="1"/>
  <c r="K17" i="7"/>
  <c r="H16" i="7"/>
  <c r="J16" i="7" s="1"/>
  <c r="L16" i="7"/>
  <c r="K16" i="7"/>
  <c r="H8" i="1"/>
  <c r="G8" i="7"/>
  <c r="J32" i="14" l="1"/>
  <c r="I17" i="1"/>
  <c r="K16" i="1"/>
  <c r="L37" i="14"/>
  <c r="J16" i="1"/>
  <c r="K37" i="14"/>
  <c r="K32" i="14"/>
  <c r="J17" i="1"/>
  <c r="J24" i="1"/>
  <c r="K36" i="14"/>
  <c r="L32" i="14"/>
  <c r="K17" i="1"/>
  <c r="I16" i="1"/>
  <c r="J37" i="14"/>
  <c r="K38" i="7"/>
  <c r="H38" i="7"/>
  <c r="J38" i="7" s="1"/>
  <c r="K8" i="7"/>
  <c r="H8" i="7"/>
  <c r="J8" i="7" s="1"/>
  <c r="G26" i="7"/>
  <c r="B26" i="7"/>
  <c r="A26" i="7"/>
  <c r="B23" i="7"/>
  <c r="I38" i="1" l="1"/>
  <c r="J26" i="14"/>
  <c r="J38" i="1"/>
  <c r="K26" i="14"/>
  <c r="J8" i="1"/>
  <c r="K24" i="14"/>
  <c r="I8" i="1"/>
  <c r="J24" i="14"/>
  <c r="H26" i="7"/>
  <c r="J26" i="7" s="1"/>
  <c r="J3" i="14" s="1"/>
  <c r="K26" i="7"/>
  <c r="K3" i="14" s="1"/>
  <c r="L26" i="7"/>
  <c r="L3" i="14" s="1"/>
  <c r="A11" i="1"/>
  <c r="K26" i="1" l="1"/>
  <c r="J26" i="1"/>
  <c r="I26" i="1"/>
  <c r="B13" i="1"/>
  <c r="C11" i="1"/>
  <c r="C13" i="1"/>
  <c r="A13" i="1"/>
  <c r="C7" i="1"/>
  <c r="A7" i="1"/>
  <c r="B7" i="1"/>
  <c r="I16" i="2" l="1"/>
  <c r="J16" i="2"/>
  <c r="K16" i="2"/>
  <c r="K20" i="2" s="1"/>
  <c r="J20" i="2" l="1"/>
  <c r="I20" i="2"/>
  <c r="K38" i="10"/>
  <c r="M38" i="10"/>
  <c r="L38" i="10"/>
  <c r="M36" i="10"/>
  <c r="L36" i="10"/>
  <c r="K36" i="10"/>
  <c r="I41" i="10" l="1"/>
  <c r="J41" i="10"/>
  <c r="H41" i="10"/>
  <c r="P41" i="10"/>
  <c r="N41" i="10"/>
  <c r="O41" i="10"/>
  <c r="M41" i="10"/>
  <c r="L41" i="10"/>
  <c r="K41" i="10"/>
  <c r="G38" i="10"/>
  <c r="F38" i="10"/>
  <c r="E38" i="10"/>
  <c r="G37" i="10"/>
  <c r="F37" i="10"/>
  <c r="E37" i="10"/>
  <c r="G36" i="10"/>
  <c r="F36" i="10"/>
  <c r="E36" i="10"/>
  <c r="G35" i="10"/>
  <c r="F35" i="10"/>
  <c r="E35" i="10"/>
  <c r="D39" i="10"/>
  <c r="C39" i="10"/>
  <c r="B39" i="10"/>
  <c r="D37" i="10"/>
  <c r="C37" i="10"/>
  <c r="B37" i="10"/>
  <c r="D36" i="10"/>
  <c r="C36" i="10"/>
  <c r="B36" i="10"/>
  <c r="D35" i="10"/>
  <c r="C35" i="10"/>
  <c r="B35" i="10"/>
  <c r="C34" i="8"/>
  <c r="C33" i="8"/>
  <c r="C32" i="8"/>
  <c r="C31" i="8"/>
  <c r="D33" i="8"/>
  <c r="D32" i="8"/>
  <c r="G41" i="10" l="1"/>
  <c r="C41" i="10"/>
  <c r="B41" i="10"/>
  <c r="D41" i="10"/>
  <c r="E41" i="10"/>
  <c r="F41" i="10"/>
  <c r="B27" i="8" l="1"/>
  <c r="G31" i="10" l="1"/>
  <c r="F31" i="10"/>
  <c r="E31" i="10"/>
  <c r="D30" i="10"/>
  <c r="C30" i="10"/>
  <c r="B30" i="10"/>
  <c r="D29" i="10"/>
  <c r="C29" i="10"/>
  <c r="B29" i="10"/>
  <c r="D28" i="10"/>
  <c r="C28" i="10"/>
  <c r="B28" i="10"/>
  <c r="D27" i="10"/>
  <c r="C27" i="10"/>
  <c r="B27" i="10"/>
  <c r="F4" i="1" l="1"/>
  <c r="F3" i="1"/>
  <c r="F2" i="1"/>
  <c r="E4" i="7" l="1"/>
  <c r="D4" i="7"/>
  <c r="E3" i="7"/>
  <c r="D3" i="7"/>
  <c r="E2" i="7"/>
  <c r="D2" i="7"/>
  <c r="C4" i="7"/>
  <c r="C3" i="7"/>
  <c r="C2" i="7"/>
  <c r="C28" i="8" l="1"/>
  <c r="B28" i="8"/>
  <c r="B26" i="8"/>
  <c r="B25" i="8"/>
  <c r="B24" i="8"/>
  <c r="D9" i="9" l="1"/>
  <c r="C9" i="9" l="1"/>
  <c r="B9" i="9"/>
  <c r="P23" i="10" l="1"/>
  <c r="O23" i="10"/>
  <c r="N23" i="10"/>
  <c r="P22" i="10"/>
  <c r="O22" i="10"/>
  <c r="N22" i="10"/>
  <c r="P21" i="10"/>
  <c r="O21" i="10"/>
  <c r="N21" i="10"/>
  <c r="P20" i="10"/>
  <c r="O20" i="10"/>
  <c r="N20" i="10"/>
  <c r="P19" i="10"/>
  <c r="O19" i="10"/>
  <c r="N19" i="10"/>
  <c r="J19" i="10"/>
  <c r="I19" i="10"/>
  <c r="H19" i="10"/>
  <c r="G24" i="10" l="1"/>
  <c r="F24" i="10"/>
  <c r="E24" i="10"/>
  <c r="G21" i="10"/>
  <c r="F21" i="10"/>
  <c r="E21" i="10"/>
  <c r="G20" i="10"/>
  <c r="F20" i="10"/>
  <c r="E20" i="10"/>
  <c r="D23" i="10"/>
  <c r="C23" i="10"/>
  <c r="B23" i="10"/>
  <c r="D21" i="10"/>
  <c r="C21" i="10"/>
  <c r="B21" i="10"/>
  <c r="D20" i="10"/>
  <c r="C20" i="10"/>
  <c r="B20" i="10"/>
  <c r="D19" i="10"/>
  <c r="C19" i="10"/>
  <c r="B19" i="10"/>
  <c r="B19" i="8" l="1"/>
  <c r="B18" i="8"/>
  <c r="B17" i="8"/>
  <c r="K32" i="3" l="1"/>
  <c r="J32" i="3"/>
  <c r="I32" i="3"/>
  <c r="K25" i="3"/>
  <c r="J25" i="3"/>
  <c r="I25" i="3"/>
  <c r="K20" i="3"/>
  <c r="J20" i="3"/>
  <c r="I20" i="3"/>
  <c r="D14" i="8"/>
  <c r="M16" i="10"/>
  <c r="L16" i="10"/>
  <c r="K16" i="10"/>
  <c r="M15" i="10"/>
  <c r="L15" i="10"/>
  <c r="K15" i="10"/>
  <c r="D14" i="10"/>
  <c r="C14" i="10"/>
  <c r="B14" i="10"/>
  <c r="K30" i="4"/>
  <c r="K36" i="4" s="1"/>
  <c r="J30" i="4"/>
  <c r="I30" i="4"/>
  <c r="K22" i="4"/>
  <c r="J22" i="4"/>
  <c r="I22" i="4"/>
  <c r="I43" i="4" l="1"/>
  <c r="I31" i="3"/>
  <c r="K43" i="4"/>
  <c r="J43" i="4"/>
  <c r="I36" i="4"/>
  <c r="J36" i="4"/>
  <c r="J31" i="3"/>
  <c r="B13" i="8"/>
  <c r="B11" i="1" l="1"/>
  <c r="H11" i="1" l="1"/>
  <c r="F26" i="13" l="1"/>
  <c r="E26" i="13"/>
  <c r="D26" i="13"/>
  <c r="C26" i="13"/>
  <c r="B26" i="13"/>
  <c r="F30" i="13"/>
  <c r="E30" i="13"/>
  <c r="D30" i="13"/>
  <c r="C30" i="13"/>
  <c r="B30" i="13"/>
  <c r="F36" i="13"/>
  <c r="E36" i="13"/>
  <c r="D36" i="13"/>
  <c r="C36" i="13"/>
  <c r="B36" i="13"/>
  <c r="F15" i="13"/>
  <c r="E15" i="13"/>
  <c r="D15" i="13"/>
  <c r="C15" i="13"/>
  <c r="B15" i="13"/>
  <c r="F22" i="13"/>
  <c r="E22" i="13"/>
  <c r="D22" i="13"/>
  <c r="C22" i="13"/>
  <c r="B22" i="13"/>
  <c r="F32" i="13"/>
  <c r="E32" i="13"/>
  <c r="D32" i="13"/>
  <c r="C32" i="13"/>
  <c r="B32" i="13"/>
  <c r="F3" i="13"/>
  <c r="E3" i="13"/>
  <c r="D3" i="13"/>
  <c r="C3" i="13"/>
  <c r="B3" i="13"/>
  <c r="F10" i="13"/>
  <c r="E10" i="13"/>
  <c r="D10" i="13"/>
  <c r="C10" i="13"/>
  <c r="B10" i="13"/>
  <c r="F20" i="13"/>
  <c r="E20" i="13"/>
  <c r="D20" i="13"/>
  <c r="C20" i="13"/>
  <c r="B20" i="13"/>
  <c r="F21" i="13"/>
  <c r="E21" i="13"/>
  <c r="D21" i="13"/>
  <c r="C21" i="13"/>
  <c r="B21" i="13"/>
  <c r="F23" i="13"/>
  <c r="E23" i="13"/>
  <c r="D23" i="13"/>
  <c r="C23" i="13"/>
  <c r="B23" i="13"/>
  <c r="F7" i="13"/>
  <c r="E7" i="13"/>
  <c r="D7" i="13"/>
  <c r="C7" i="13"/>
  <c r="B7" i="13"/>
  <c r="F5" i="13"/>
  <c r="E5" i="13"/>
  <c r="D5" i="13"/>
  <c r="C5" i="13"/>
  <c r="B5" i="13"/>
  <c r="F11" i="13"/>
  <c r="E11" i="13"/>
  <c r="D11" i="13"/>
  <c r="C11" i="13"/>
  <c r="B11" i="13"/>
  <c r="F33" i="13"/>
  <c r="E33" i="13"/>
  <c r="D33" i="13"/>
  <c r="C33" i="13"/>
  <c r="B33" i="13"/>
  <c r="F27" i="13"/>
  <c r="E27" i="13"/>
  <c r="D27" i="13"/>
  <c r="C27" i="13"/>
  <c r="B27" i="13"/>
  <c r="F19" i="13"/>
  <c r="E19" i="13"/>
  <c r="D19" i="13"/>
  <c r="C19" i="13"/>
  <c r="B19" i="13"/>
  <c r="F13" i="13"/>
  <c r="E13" i="13"/>
  <c r="D13" i="13"/>
  <c r="C13" i="13"/>
  <c r="B13" i="13"/>
  <c r="F37" i="13"/>
  <c r="E37" i="13"/>
  <c r="D37" i="13"/>
  <c r="C37" i="13"/>
  <c r="B37" i="13"/>
  <c r="F12" i="13"/>
  <c r="E12" i="13"/>
  <c r="D12" i="13"/>
  <c r="C12" i="13"/>
  <c r="B12" i="13"/>
  <c r="F18" i="13"/>
  <c r="E18" i="13"/>
  <c r="D18" i="13"/>
  <c r="C18" i="13"/>
  <c r="B18" i="13"/>
  <c r="F2" i="13"/>
  <c r="E2" i="13"/>
  <c r="D2" i="13"/>
  <c r="C2" i="13"/>
  <c r="B2" i="13"/>
  <c r="F34" i="13"/>
  <c r="E34" i="13"/>
  <c r="D34" i="13"/>
  <c r="C34" i="13"/>
  <c r="B34" i="13"/>
  <c r="F6" i="13"/>
  <c r="E6" i="13"/>
  <c r="D6" i="13"/>
  <c r="C6" i="13"/>
  <c r="B6" i="13"/>
  <c r="F31" i="13"/>
  <c r="E31" i="13"/>
  <c r="D31" i="13"/>
  <c r="C31" i="13"/>
  <c r="B31" i="13"/>
  <c r="F29" i="13"/>
  <c r="E29" i="13"/>
  <c r="D29" i="13"/>
  <c r="C29" i="13"/>
  <c r="B29" i="13"/>
  <c r="F16" i="13"/>
  <c r="E16" i="13"/>
  <c r="D16" i="13"/>
  <c r="C16" i="13"/>
  <c r="B16" i="13"/>
  <c r="F28" i="13"/>
  <c r="E28" i="13"/>
  <c r="D28" i="13"/>
  <c r="C28" i="13"/>
  <c r="B28" i="13"/>
  <c r="F24" i="13"/>
  <c r="E24" i="13"/>
  <c r="D24" i="13"/>
  <c r="C24" i="13"/>
  <c r="B24" i="13"/>
  <c r="F35" i="13"/>
  <c r="E35" i="13"/>
  <c r="D35" i="13"/>
  <c r="C35" i="13"/>
  <c r="B35" i="13"/>
  <c r="F17" i="13"/>
  <c r="E17" i="13"/>
  <c r="D17" i="13"/>
  <c r="C17" i="13"/>
  <c r="B17" i="13"/>
  <c r="F8" i="13"/>
  <c r="E8" i="13"/>
  <c r="D8" i="13"/>
  <c r="C8" i="13"/>
  <c r="B8" i="13"/>
  <c r="F9" i="13"/>
  <c r="E9" i="13"/>
  <c r="D9" i="13"/>
  <c r="C9" i="13"/>
  <c r="B9" i="13"/>
  <c r="F14" i="13"/>
  <c r="E14" i="13"/>
  <c r="D14" i="13"/>
  <c r="C14" i="13"/>
  <c r="B14" i="13"/>
  <c r="F25" i="13"/>
  <c r="E25" i="13"/>
  <c r="D25" i="13"/>
  <c r="C25" i="13"/>
  <c r="B25" i="13"/>
  <c r="F4" i="13"/>
  <c r="E4" i="13"/>
  <c r="D4" i="13"/>
  <c r="C4" i="13"/>
  <c r="B4" i="13"/>
  <c r="M6" i="13" l="1"/>
  <c r="M5" i="13"/>
  <c r="M10" i="13"/>
  <c r="M3" i="13"/>
  <c r="M36" i="13"/>
  <c r="M2" i="13"/>
  <c r="M34" i="13"/>
  <c r="M11" i="13"/>
  <c r="M35" i="13"/>
  <c r="M13" i="13"/>
  <c r="M37" i="13"/>
  <c r="M14" i="13"/>
  <c r="M18" i="13"/>
  <c r="M22" i="13"/>
  <c r="M26" i="13"/>
  <c r="M30" i="13"/>
  <c r="M7" i="13"/>
  <c r="M15" i="13"/>
  <c r="M19" i="13"/>
  <c r="M23" i="13"/>
  <c r="M27" i="13"/>
  <c r="M31" i="13"/>
  <c r="M4" i="13"/>
  <c r="M8" i="13"/>
  <c r="M12" i="13"/>
  <c r="M16" i="13"/>
  <c r="M20" i="13"/>
  <c r="M24" i="13"/>
  <c r="M28" i="13"/>
  <c r="M32" i="13"/>
  <c r="M9" i="13"/>
  <c r="M17" i="13"/>
  <c r="M21" i="13"/>
  <c r="M25" i="13"/>
  <c r="M29" i="13"/>
  <c r="M33" i="13"/>
  <c r="H2" i="13"/>
  <c r="I2" i="13" s="1"/>
  <c r="K2" i="13" s="1"/>
  <c r="H4" i="13"/>
  <c r="I4" i="13" s="1"/>
  <c r="K4" i="13" s="1"/>
  <c r="H6" i="13"/>
  <c r="I6" i="13" s="1"/>
  <c r="K6" i="13" s="1"/>
  <c r="H8" i="13"/>
  <c r="I8" i="13" s="1"/>
  <c r="K8" i="13" s="1"/>
  <c r="H10" i="13"/>
  <c r="I10" i="13" s="1"/>
  <c r="K10" i="13" s="1"/>
  <c r="H12" i="13"/>
  <c r="I12" i="13" s="1"/>
  <c r="K12" i="13" s="1"/>
  <c r="H14" i="13"/>
  <c r="L14" i="13" s="1"/>
  <c r="H16" i="13"/>
  <c r="I16" i="13" s="1"/>
  <c r="K16" i="13" s="1"/>
  <c r="H18" i="13"/>
  <c r="I18" i="13" s="1"/>
  <c r="K18" i="13" s="1"/>
  <c r="H20" i="13"/>
  <c r="I20" i="13" s="1"/>
  <c r="K20" i="13" s="1"/>
  <c r="H22" i="13"/>
  <c r="I22" i="13" s="1"/>
  <c r="K22" i="13" s="1"/>
  <c r="H24" i="13"/>
  <c r="I24" i="13" s="1"/>
  <c r="K24" i="13" s="1"/>
  <c r="H26" i="13"/>
  <c r="I26" i="13" s="1"/>
  <c r="K26" i="13" s="1"/>
  <c r="H28" i="13"/>
  <c r="I28" i="13" s="1"/>
  <c r="K28" i="13" s="1"/>
  <c r="H30" i="13"/>
  <c r="L30" i="13" s="1"/>
  <c r="H32" i="13"/>
  <c r="I32" i="13" s="1"/>
  <c r="K32" i="13" s="1"/>
  <c r="H34" i="13"/>
  <c r="I34" i="13" s="1"/>
  <c r="K34" i="13" s="1"/>
  <c r="H36" i="13"/>
  <c r="I36" i="13" s="1"/>
  <c r="K36" i="13" s="1"/>
  <c r="H3" i="13"/>
  <c r="L3" i="13" s="1"/>
  <c r="H5" i="13"/>
  <c r="I5" i="13" s="1"/>
  <c r="K5" i="13" s="1"/>
  <c r="H7" i="13"/>
  <c r="L7" i="13" s="1"/>
  <c r="H9" i="13"/>
  <c r="I9" i="13" s="1"/>
  <c r="K9" i="13" s="1"/>
  <c r="H11" i="13"/>
  <c r="L11" i="13" s="1"/>
  <c r="H13" i="13"/>
  <c r="I13" i="13" s="1"/>
  <c r="K13" i="13" s="1"/>
  <c r="H15" i="13"/>
  <c r="L15" i="13" s="1"/>
  <c r="H17" i="13"/>
  <c r="I17" i="13" s="1"/>
  <c r="K17" i="13" s="1"/>
  <c r="H19" i="13"/>
  <c r="L19" i="13" s="1"/>
  <c r="H21" i="13"/>
  <c r="I21" i="13" s="1"/>
  <c r="K21" i="13" s="1"/>
  <c r="H23" i="13"/>
  <c r="I23" i="13" s="1"/>
  <c r="K23" i="13" s="1"/>
  <c r="H25" i="13"/>
  <c r="I25" i="13" s="1"/>
  <c r="K25" i="13" s="1"/>
  <c r="H27" i="13"/>
  <c r="L27" i="13" s="1"/>
  <c r="H29" i="13"/>
  <c r="L29" i="13" s="1"/>
  <c r="H31" i="13"/>
  <c r="L31" i="13" s="1"/>
  <c r="H33" i="13"/>
  <c r="L33" i="13" s="1"/>
  <c r="H35" i="13"/>
  <c r="L35" i="13" s="1"/>
  <c r="H37" i="13"/>
  <c r="L37" i="13" s="1"/>
  <c r="P16" i="10"/>
  <c r="O16" i="10"/>
  <c r="N16" i="10"/>
  <c r="P15" i="10"/>
  <c r="O15" i="10"/>
  <c r="N15" i="10"/>
  <c r="P14" i="10"/>
  <c r="O14" i="10"/>
  <c r="N14" i="10"/>
  <c r="P13" i="10"/>
  <c r="O13" i="10"/>
  <c r="N13" i="10"/>
  <c r="P12" i="10"/>
  <c r="O12" i="10"/>
  <c r="N12" i="10"/>
  <c r="P11" i="10"/>
  <c r="O11" i="10"/>
  <c r="N11" i="10"/>
  <c r="M11" i="10"/>
  <c r="L11" i="10"/>
  <c r="K11" i="10"/>
  <c r="J11" i="10"/>
  <c r="I11" i="10"/>
  <c r="H11" i="10"/>
  <c r="G12" i="10"/>
  <c r="F12" i="10"/>
  <c r="E12" i="10"/>
  <c r="G11" i="10"/>
  <c r="F11" i="10"/>
  <c r="E11" i="10"/>
  <c r="D16" i="10"/>
  <c r="C16" i="10"/>
  <c r="B16" i="10"/>
  <c r="D15" i="10"/>
  <c r="C15" i="10"/>
  <c r="B15" i="10"/>
  <c r="D13" i="10"/>
  <c r="C13" i="10"/>
  <c r="B13" i="10"/>
  <c r="D12" i="10"/>
  <c r="C12" i="10"/>
  <c r="B12" i="10"/>
  <c r="D11" i="10"/>
  <c r="C11" i="10"/>
  <c r="B11" i="10"/>
  <c r="M8" i="10"/>
  <c r="L8" i="10"/>
  <c r="K8" i="10"/>
  <c r="M7" i="10"/>
  <c r="L7" i="10"/>
  <c r="K7" i="10"/>
  <c r="M6" i="10"/>
  <c r="L6" i="10"/>
  <c r="K6" i="10"/>
  <c r="M5" i="10"/>
  <c r="L5" i="10"/>
  <c r="K5" i="10"/>
  <c r="M4" i="10"/>
  <c r="L4" i="10"/>
  <c r="K4" i="10"/>
  <c r="J8" i="10"/>
  <c r="I8" i="10"/>
  <c r="H8" i="10"/>
  <c r="J7" i="10"/>
  <c r="I7" i="10"/>
  <c r="H7" i="10"/>
  <c r="J6" i="10"/>
  <c r="I6" i="10"/>
  <c r="H6" i="10"/>
  <c r="J5" i="10"/>
  <c r="I5" i="10"/>
  <c r="H5" i="10"/>
  <c r="J4" i="10"/>
  <c r="I4" i="10"/>
  <c r="H4" i="10"/>
  <c r="H3" i="10"/>
  <c r="J3" i="10"/>
  <c r="I3" i="10"/>
  <c r="J9" i="10" l="1"/>
  <c r="L34" i="13"/>
  <c r="L2" i="13"/>
  <c r="L10" i="13"/>
  <c r="L12" i="13"/>
  <c r="L18" i="13"/>
  <c r="L26" i="13"/>
  <c r="L32" i="13"/>
  <c r="L16" i="13"/>
  <c r="L8" i="13"/>
  <c r="L24" i="13"/>
  <c r="L4" i="13"/>
  <c r="I30" i="13"/>
  <c r="K30" i="13" s="1"/>
  <c r="L22" i="13"/>
  <c r="I27" i="13"/>
  <c r="K27" i="13" s="1"/>
  <c r="L20" i="13"/>
  <c r="L6" i="13"/>
  <c r="I14" i="13"/>
  <c r="K14" i="13" s="1"/>
  <c r="I37" i="13"/>
  <c r="K37" i="13" s="1"/>
  <c r="L5" i="13"/>
  <c r="L36" i="13"/>
  <c r="I29" i="13"/>
  <c r="K29" i="13" s="1"/>
  <c r="L21" i="13"/>
  <c r="I19" i="13"/>
  <c r="K19" i="13" s="1"/>
  <c r="I11" i="13"/>
  <c r="K11" i="13" s="1"/>
  <c r="L13" i="13"/>
  <c r="L28" i="13"/>
  <c r="L25" i="13"/>
  <c r="L17" i="13"/>
  <c r="L9" i="13"/>
  <c r="I15" i="13"/>
  <c r="K15" i="13" s="1"/>
  <c r="I35" i="13"/>
  <c r="K35" i="13" s="1"/>
  <c r="I31" i="13"/>
  <c r="K31" i="13" s="1"/>
  <c r="I7" i="13"/>
  <c r="K7" i="13" s="1"/>
  <c r="I3" i="13"/>
  <c r="K3" i="13" s="1"/>
  <c r="L23" i="13"/>
  <c r="I33" i="13"/>
  <c r="K33" i="13" s="1"/>
  <c r="I9" i="10"/>
  <c r="H9" i="10"/>
  <c r="F21" i="8"/>
  <c r="F20" i="8"/>
  <c r="F19" i="8"/>
  <c r="F18" i="8"/>
  <c r="F17" i="8"/>
  <c r="F15" i="8"/>
  <c r="F14" i="8"/>
  <c r="F13" i="8"/>
  <c r="F12" i="8"/>
  <c r="F11" i="8"/>
  <c r="F10" i="8"/>
  <c r="E10" i="8"/>
  <c r="D22" i="8"/>
  <c r="D15" i="8"/>
  <c r="D10" i="8"/>
  <c r="C22" i="8"/>
  <c r="C19" i="8"/>
  <c r="C18" i="8"/>
  <c r="C15" i="8"/>
  <c r="C11" i="8"/>
  <c r="C10" i="8"/>
  <c r="B35" i="8"/>
  <c r="B33" i="8"/>
  <c r="B32" i="8"/>
  <c r="B31" i="8"/>
  <c r="B21" i="8"/>
  <c r="B15" i="8"/>
  <c r="B14" i="8"/>
  <c r="B12" i="8"/>
  <c r="B11" i="8"/>
  <c r="B10" i="8"/>
  <c r="C46" i="8"/>
  <c r="C45" i="8"/>
  <c r="C44" i="8"/>
  <c r="C43" i="8"/>
  <c r="F8" i="8"/>
  <c r="F7" i="8"/>
  <c r="F6" i="8"/>
  <c r="F5" i="8"/>
  <c r="F4" i="8"/>
  <c r="F3" i="8"/>
  <c r="E8" i="8"/>
  <c r="E7" i="8"/>
  <c r="E6" i="8"/>
  <c r="E5" i="8"/>
  <c r="E4" i="8"/>
  <c r="E3" i="8"/>
  <c r="D8" i="8"/>
  <c r="D7" i="8"/>
  <c r="D6" i="8"/>
  <c r="D5" i="8"/>
  <c r="D4" i="8"/>
  <c r="D3" i="8"/>
  <c r="D9" i="8" l="1"/>
  <c r="D18" i="1" l="1"/>
  <c r="C26" i="1"/>
  <c r="K43" i="6" l="1"/>
  <c r="P11" i="9" s="1"/>
  <c r="K36" i="6"/>
  <c r="M11" i="9" s="1"/>
  <c r="K28" i="6"/>
  <c r="J11" i="9" s="1"/>
  <c r="K16" i="6"/>
  <c r="G11" i="9" s="1"/>
  <c r="K9" i="6"/>
  <c r="D11" i="9" s="1"/>
  <c r="P7" i="9"/>
  <c r="M7" i="9"/>
  <c r="L7" i="9"/>
  <c r="K7" i="9"/>
  <c r="I29" i="4"/>
  <c r="H7" i="9" s="1"/>
  <c r="K19" i="4"/>
  <c r="G7" i="9" s="1"/>
  <c r="K9" i="4"/>
  <c r="J36" i="6" l="1"/>
  <c r="L11" i="9" s="1"/>
  <c r="J28" i="6"/>
  <c r="I11" i="9" s="1"/>
  <c r="O7" i="9"/>
  <c r="J29" i="4"/>
  <c r="I7" i="9" s="1"/>
  <c r="K29" i="4"/>
  <c r="J7" i="9" s="1"/>
  <c r="J9" i="4"/>
  <c r="I19" i="4"/>
  <c r="E7" i="9" s="1"/>
  <c r="I9" i="4"/>
  <c r="I28" i="6"/>
  <c r="H11" i="9" s="1"/>
  <c r="I36" i="6"/>
  <c r="K11" i="9" s="1"/>
  <c r="I43" i="6"/>
  <c r="N11" i="9" s="1"/>
  <c r="N7" i="9"/>
  <c r="J9" i="6"/>
  <c r="I16" i="6"/>
  <c r="E11" i="9" s="1"/>
  <c r="J16" i="6"/>
  <c r="F11" i="9" s="1"/>
  <c r="I9" i="6"/>
  <c r="B11" i="9" s="1"/>
  <c r="J43" i="6"/>
  <c r="O11" i="9" s="1"/>
  <c r="J19" i="4"/>
  <c r="F7" i="9" s="1"/>
  <c r="K38" i="3"/>
  <c r="P5" i="9" s="1"/>
  <c r="I11" i="3"/>
  <c r="J11" i="3"/>
  <c r="C11" i="9" l="1"/>
  <c r="J38" i="3"/>
  <c r="O5" i="9" s="1"/>
  <c r="I38" i="3"/>
  <c r="N5" i="9" s="1"/>
  <c r="K24" i="3"/>
  <c r="J5" i="9" s="1"/>
  <c r="K11" i="3"/>
  <c r="K17" i="3" s="1"/>
  <c r="G5" i="9" s="1"/>
  <c r="K3" i="3"/>
  <c r="J3" i="3"/>
  <c r="I3" i="3"/>
  <c r="J24" i="3" l="1"/>
  <c r="I5" i="9" s="1"/>
  <c r="I24" i="3"/>
  <c r="H5" i="9" s="1"/>
  <c r="I17" i="3"/>
  <c r="E5" i="9" s="1"/>
  <c r="J17" i="3"/>
  <c r="F5" i="9" s="1"/>
  <c r="A15" i="7"/>
  <c r="A14" i="7"/>
  <c r="A13" i="7"/>
  <c r="B23" i="1"/>
  <c r="J3" i="9"/>
  <c r="I3" i="9" l="1"/>
  <c r="H3" i="9"/>
  <c r="H23" i="1"/>
  <c r="M5" i="9" l="1"/>
  <c r="L5" i="9" l="1"/>
  <c r="K5" i="9"/>
  <c r="C42" i="8"/>
  <c r="B10" i="1"/>
  <c r="A10" i="1"/>
  <c r="B12" i="1"/>
  <c r="A12" i="1"/>
  <c r="B36" i="1"/>
  <c r="A36" i="1"/>
  <c r="B14" i="1"/>
  <c r="A14" i="1"/>
  <c r="B35" i="1"/>
  <c r="A35" i="1"/>
  <c r="B34" i="1"/>
  <c r="A34" i="1"/>
  <c r="B18" i="1"/>
  <c r="A18" i="1"/>
  <c r="B32" i="1"/>
  <c r="A32" i="1"/>
  <c r="B31" i="1"/>
  <c r="A31" i="1"/>
  <c r="B15" i="1"/>
  <c r="A15" i="1"/>
  <c r="B20" i="1"/>
  <c r="A20" i="1"/>
  <c r="B37" i="1"/>
  <c r="A37" i="1"/>
  <c r="B5" i="1"/>
  <c r="A5" i="1"/>
  <c r="B19" i="1"/>
  <c r="A19" i="1"/>
  <c r="B21" i="1"/>
  <c r="A21" i="1"/>
  <c r="B33" i="1"/>
  <c r="A33" i="1"/>
  <c r="B2" i="1"/>
  <c r="A2" i="1"/>
  <c r="B29" i="1"/>
  <c r="A29" i="1"/>
  <c r="B4" i="1"/>
  <c r="A4" i="1"/>
  <c r="B30" i="1"/>
  <c r="A30" i="1"/>
  <c r="B27" i="1"/>
  <c r="A27" i="1"/>
  <c r="B6" i="1"/>
  <c r="A6" i="1"/>
  <c r="B26" i="1"/>
  <c r="A26" i="1"/>
  <c r="B28" i="1"/>
  <c r="A28" i="1"/>
  <c r="B3" i="1"/>
  <c r="A3" i="1"/>
  <c r="B22" i="1"/>
  <c r="A22" i="1"/>
  <c r="G2" i="1" l="1"/>
  <c r="G3" i="1"/>
  <c r="G4" i="1"/>
  <c r="C3" i="1" l="1"/>
  <c r="D3" i="1"/>
  <c r="E3" i="1"/>
  <c r="C4" i="1"/>
  <c r="D4" i="1"/>
  <c r="E4" i="1"/>
  <c r="C5" i="1"/>
  <c r="C6" i="1"/>
  <c r="C10" i="1"/>
  <c r="D10" i="1"/>
  <c r="C12" i="1"/>
  <c r="C14" i="1"/>
  <c r="C15" i="1"/>
  <c r="C18" i="1"/>
  <c r="C19" i="1"/>
  <c r="D26" i="1"/>
  <c r="C31" i="1"/>
  <c r="E2" i="1"/>
  <c r="D2" i="1"/>
  <c r="C2" i="1"/>
  <c r="H37" i="1" l="1"/>
  <c r="H32" i="1"/>
  <c r="H15" i="1"/>
  <c r="H29" i="1"/>
  <c r="H33" i="1"/>
  <c r="H3" i="1"/>
  <c r="H5" i="1"/>
  <c r="H22" i="1"/>
  <c r="H30" i="1"/>
  <c r="H20" i="1"/>
  <c r="H19" i="1"/>
  <c r="H21" i="1"/>
  <c r="H4" i="1"/>
  <c r="H18" i="1"/>
  <c r="H31" i="1"/>
  <c r="H7" i="1"/>
  <c r="H6" i="1"/>
  <c r="H36" i="1"/>
  <c r="H35" i="1"/>
  <c r="H34" i="1"/>
  <c r="H14" i="1"/>
  <c r="H13" i="1"/>
  <c r="H12" i="1"/>
  <c r="H10" i="1"/>
  <c r="H28" i="1"/>
  <c r="H27" i="1"/>
  <c r="H26" i="1"/>
  <c r="A3" i="7" l="1"/>
  <c r="B3" i="7"/>
  <c r="A4" i="7"/>
  <c r="B4" i="7"/>
  <c r="A5" i="7"/>
  <c r="B5" i="7"/>
  <c r="A6" i="7"/>
  <c r="A7" i="7"/>
  <c r="B7" i="7"/>
  <c r="A10" i="7"/>
  <c r="B10" i="7"/>
  <c r="A11" i="7"/>
  <c r="B11" i="7"/>
  <c r="A12" i="7"/>
  <c r="B12" i="7"/>
  <c r="B13" i="7"/>
  <c r="B14" i="7"/>
  <c r="B15" i="7"/>
  <c r="A18" i="7"/>
  <c r="B18" i="7"/>
  <c r="A19" i="7"/>
  <c r="B19" i="7"/>
  <c r="A20" i="7"/>
  <c r="B20" i="7"/>
  <c r="A21" i="7"/>
  <c r="B21" i="7"/>
  <c r="A22" i="7"/>
  <c r="B22" i="7"/>
  <c r="A27" i="7"/>
  <c r="B27" i="7"/>
  <c r="A28" i="7"/>
  <c r="B28" i="7"/>
  <c r="A29" i="7"/>
  <c r="B29" i="7"/>
  <c r="A30" i="7"/>
  <c r="B30" i="7"/>
  <c r="A31" i="7"/>
  <c r="B31" i="7"/>
  <c r="A32" i="7"/>
  <c r="B32" i="7"/>
  <c r="A33" i="7"/>
  <c r="B33" i="7"/>
  <c r="A34" i="7"/>
  <c r="B34" i="7"/>
  <c r="A35" i="7"/>
  <c r="B35" i="7"/>
  <c r="A36" i="7"/>
  <c r="B36" i="7"/>
  <c r="A37" i="7"/>
  <c r="B37" i="7"/>
  <c r="B2" i="7"/>
  <c r="A2" i="7"/>
  <c r="O33" i="10"/>
  <c r="N33" i="10"/>
  <c r="L33" i="10"/>
  <c r="I33" i="10"/>
  <c r="F33" i="10"/>
  <c r="B33" i="10"/>
  <c r="E30" i="8"/>
  <c r="C30" i="8"/>
  <c r="L25" i="10"/>
  <c r="H25" i="10"/>
  <c r="F25" i="10"/>
  <c r="G25" i="10"/>
  <c r="G26" i="10" s="1"/>
  <c r="D25" i="10"/>
  <c r="C25" i="10"/>
  <c r="F23" i="8"/>
  <c r="E23" i="8"/>
  <c r="C23" i="8"/>
  <c r="B23" i="8"/>
  <c r="D7" i="9"/>
  <c r="B7" i="9"/>
  <c r="P17" i="10"/>
  <c r="P18" i="10" s="1"/>
  <c r="M17" i="10"/>
  <c r="M18" i="10" s="1"/>
  <c r="J17" i="10"/>
  <c r="J18" i="10" s="1"/>
  <c r="H17" i="10"/>
  <c r="D17" i="10"/>
  <c r="B17" i="10"/>
  <c r="F16" i="8"/>
  <c r="E16" i="8"/>
  <c r="D16" i="8"/>
  <c r="B16" i="8"/>
  <c r="K9" i="3"/>
  <c r="D5" i="9" s="1"/>
  <c r="I9" i="3"/>
  <c r="B5" i="9" s="1"/>
  <c r="G3" i="7"/>
  <c r="G4" i="7"/>
  <c r="G5" i="7"/>
  <c r="G6" i="7"/>
  <c r="G10" i="7"/>
  <c r="L11" i="7"/>
  <c r="L29" i="14" s="1"/>
  <c r="G12" i="7"/>
  <c r="L13" i="7"/>
  <c r="L31" i="14" s="1"/>
  <c r="G14" i="7"/>
  <c r="L15" i="7"/>
  <c r="L20" i="14" s="1"/>
  <c r="G18" i="7"/>
  <c r="L19" i="7"/>
  <c r="L34" i="14" s="1"/>
  <c r="L20" i="7"/>
  <c r="L25" i="14" s="1"/>
  <c r="G22" i="7"/>
  <c r="G23" i="7"/>
  <c r="L27" i="7"/>
  <c r="L11" i="14" s="1"/>
  <c r="G28" i="7"/>
  <c r="L29" i="7"/>
  <c r="L5" i="14" s="1"/>
  <c r="G30" i="7"/>
  <c r="G32" i="7"/>
  <c r="L33" i="7"/>
  <c r="L17" i="14" s="1"/>
  <c r="G34" i="7"/>
  <c r="L35" i="7"/>
  <c r="L14" i="14" s="1"/>
  <c r="G36" i="7"/>
  <c r="L37" i="7"/>
  <c r="L8" i="14" s="1"/>
  <c r="G2" i="7"/>
  <c r="N4" i="10"/>
  <c r="O4" i="10"/>
  <c r="P4" i="10"/>
  <c r="N5" i="10"/>
  <c r="O5" i="10"/>
  <c r="P5" i="10"/>
  <c r="N6" i="10"/>
  <c r="O6" i="10"/>
  <c r="P6" i="10"/>
  <c r="N7" i="10"/>
  <c r="O7" i="10"/>
  <c r="P7" i="10"/>
  <c r="N8" i="10"/>
  <c r="O8" i="10"/>
  <c r="P8" i="10"/>
  <c r="O3" i="10"/>
  <c r="P3" i="10"/>
  <c r="N3" i="10"/>
  <c r="L3" i="10"/>
  <c r="M3" i="10"/>
  <c r="K3" i="10"/>
  <c r="E4" i="10"/>
  <c r="F4" i="10"/>
  <c r="G4" i="10"/>
  <c r="E5" i="10"/>
  <c r="F5" i="10"/>
  <c r="G5" i="10"/>
  <c r="E6" i="10"/>
  <c r="F6" i="10"/>
  <c r="G6" i="10"/>
  <c r="E7" i="10"/>
  <c r="F7" i="10"/>
  <c r="G7" i="10"/>
  <c r="E8" i="10"/>
  <c r="F8" i="10"/>
  <c r="G8" i="10"/>
  <c r="F3" i="10"/>
  <c r="G3" i="10"/>
  <c r="E3" i="10"/>
  <c r="B4" i="10"/>
  <c r="C4" i="10"/>
  <c r="D4" i="10"/>
  <c r="B5" i="10"/>
  <c r="C5" i="10"/>
  <c r="D5" i="10"/>
  <c r="B6" i="10"/>
  <c r="C6" i="10"/>
  <c r="D6" i="10"/>
  <c r="B7" i="10"/>
  <c r="C7" i="10"/>
  <c r="D7" i="10"/>
  <c r="B8" i="10"/>
  <c r="C8" i="10"/>
  <c r="D8" i="10"/>
  <c r="D3" i="10"/>
  <c r="C3" i="10"/>
  <c r="B3" i="10"/>
  <c r="O42" i="10"/>
  <c r="P25" i="10"/>
  <c r="P26" i="10" s="1"/>
  <c r="P33" i="10"/>
  <c r="O17" i="10"/>
  <c r="O25" i="10"/>
  <c r="N42" i="10"/>
  <c r="N17" i="10"/>
  <c r="M42" i="10"/>
  <c r="M25" i="10"/>
  <c r="M26" i="10" s="1"/>
  <c r="M33" i="10"/>
  <c r="M34" i="10" s="1"/>
  <c r="L42" i="10"/>
  <c r="L17" i="10"/>
  <c r="K42" i="10"/>
  <c r="K33" i="10"/>
  <c r="J42" i="10"/>
  <c r="J25" i="10"/>
  <c r="J26" i="10" s="1"/>
  <c r="I42" i="10"/>
  <c r="H42" i="10"/>
  <c r="F42" i="10"/>
  <c r="G42" i="10"/>
  <c r="G17" i="10"/>
  <c r="G18" i="10" s="1"/>
  <c r="G33" i="10"/>
  <c r="F17" i="10"/>
  <c r="E42" i="10"/>
  <c r="E33" i="10"/>
  <c r="D42" i="10"/>
  <c r="B42" i="10"/>
  <c r="C17" i="10"/>
  <c r="C33" i="10"/>
  <c r="B25" i="10"/>
  <c r="I10" i="2"/>
  <c r="J10" i="2"/>
  <c r="K10" i="2"/>
  <c r="K14" i="2" s="1"/>
  <c r="G3" i="9" s="1"/>
  <c r="I22" i="2"/>
  <c r="J22" i="2"/>
  <c r="K22" i="2"/>
  <c r="K26" i="2" s="1"/>
  <c r="M3" i="9" s="1"/>
  <c r="I28" i="2"/>
  <c r="J28" i="2"/>
  <c r="K28" i="2"/>
  <c r="K3" i="2"/>
  <c r="K8" i="2" s="1"/>
  <c r="D3" i="9" s="1"/>
  <c r="J3" i="2"/>
  <c r="I3" i="2"/>
  <c r="C37" i="8"/>
  <c r="D37" i="8"/>
  <c r="E37" i="8"/>
  <c r="F37" i="8"/>
  <c r="B37" i="8"/>
  <c r="B30" i="8"/>
  <c r="D23" i="8"/>
  <c r="C16" i="8"/>
  <c r="C3" i="8"/>
  <c r="C4" i="8"/>
  <c r="C5" i="8"/>
  <c r="C6" i="8"/>
  <c r="C7" i="8"/>
  <c r="C8" i="8"/>
  <c r="B3" i="8"/>
  <c r="B4" i="8"/>
  <c r="B5" i="8"/>
  <c r="B6" i="8"/>
  <c r="B7" i="8"/>
  <c r="B8" i="8"/>
  <c r="K11" i="1" l="1"/>
  <c r="K33" i="1"/>
  <c r="K27" i="1"/>
  <c r="K20" i="1"/>
  <c r="K35" i="1"/>
  <c r="K19" i="1"/>
  <c r="K29" i="1"/>
  <c r="K37" i="1"/>
  <c r="K15" i="1"/>
  <c r="H2" i="7"/>
  <c r="J2" i="7" s="1"/>
  <c r="J12" i="14" s="1"/>
  <c r="J14" i="2"/>
  <c r="F3" i="9" s="1"/>
  <c r="L18" i="10"/>
  <c r="N34" i="10"/>
  <c r="B26" i="10"/>
  <c r="C7" i="9"/>
  <c r="O18" i="10"/>
  <c r="F18" i="10"/>
  <c r="B18" i="10"/>
  <c r="L26" i="10"/>
  <c r="O26" i="10"/>
  <c r="L34" i="10"/>
  <c r="I32" i="2"/>
  <c r="N3" i="9" s="1"/>
  <c r="J32" i="2"/>
  <c r="P9" i="10"/>
  <c r="P10" i="10" s="1"/>
  <c r="J26" i="2"/>
  <c r="L3" i="9" s="1"/>
  <c r="I26" i="2"/>
  <c r="K3" i="9" s="1"/>
  <c r="K9" i="10"/>
  <c r="F9" i="8"/>
  <c r="E9" i="10"/>
  <c r="I14" i="2"/>
  <c r="E3" i="9" s="1"/>
  <c r="J8" i="2"/>
  <c r="C3" i="9" s="1"/>
  <c r="K34" i="10"/>
  <c r="F34" i="10"/>
  <c r="O34" i="10"/>
  <c r="K2" i="7"/>
  <c r="K12" i="14" s="1"/>
  <c r="G34" i="10"/>
  <c r="L28" i="7"/>
  <c r="L9" i="14" s="1"/>
  <c r="E34" i="10"/>
  <c r="K23" i="7"/>
  <c r="D33" i="10"/>
  <c r="H33" i="10"/>
  <c r="H34" i="10" s="1"/>
  <c r="J33" i="10"/>
  <c r="J34" i="10" s="1"/>
  <c r="D30" i="8"/>
  <c r="D39" i="8" s="1"/>
  <c r="F30" i="8"/>
  <c r="B34" i="10"/>
  <c r="C26" i="10"/>
  <c r="D26" i="10"/>
  <c r="H2" i="1"/>
  <c r="G20" i="7"/>
  <c r="H20" i="7" s="1"/>
  <c r="J20" i="7" s="1"/>
  <c r="J25" i="14" s="1"/>
  <c r="G13" i="9"/>
  <c r="G15" i="9" s="1"/>
  <c r="H43" i="8" s="1"/>
  <c r="E25" i="10"/>
  <c r="E26" i="10" s="1"/>
  <c r="K25" i="10"/>
  <c r="K26" i="10" s="1"/>
  <c r="N25" i="10"/>
  <c r="N26" i="10" s="1"/>
  <c r="L12" i="7"/>
  <c r="L33" i="14" s="1"/>
  <c r="H4" i="7"/>
  <c r="J4" i="7" s="1"/>
  <c r="J10" i="14" s="1"/>
  <c r="C18" i="10"/>
  <c r="D18" i="10"/>
  <c r="J9" i="3"/>
  <c r="C5" i="9" s="1"/>
  <c r="L34" i="7"/>
  <c r="L40" i="14" s="1"/>
  <c r="E17" i="10"/>
  <c r="E18" i="10" s="1"/>
  <c r="I17" i="10"/>
  <c r="I18" i="10" s="1"/>
  <c r="K17" i="10"/>
  <c r="K18" i="10" s="1"/>
  <c r="D13" i="9"/>
  <c r="D15" i="9" s="1"/>
  <c r="H42" i="8" s="1"/>
  <c r="M13" i="9"/>
  <c r="M15" i="9" s="1"/>
  <c r="H45" i="8" s="1"/>
  <c r="L5" i="7"/>
  <c r="L6" i="14" s="1"/>
  <c r="N18" i="10"/>
  <c r="L22" i="7"/>
  <c r="L42" i="14" s="1"/>
  <c r="K28" i="7"/>
  <c r="K9" i="14" s="1"/>
  <c r="K12" i="7"/>
  <c r="K33" i="14" s="1"/>
  <c r="K18" i="7"/>
  <c r="K30" i="14" s="1"/>
  <c r="G9" i="10"/>
  <c r="G10" i="10" s="1"/>
  <c r="N9" i="10"/>
  <c r="L2" i="7"/>
  <c r="L12" i="14" s="1"/>
  <c r="K14" i="7"/>
  <c r="K16" i="14" s="1"/>
  <c r="L4" i="7"/>
  <c r="L10" i="14" s="1"/>
  <c r="E9" i="8"/>
  <c r="E39" i="8" s="1"/>
  <c r="I8" i="2"/>
  <c r="B3" i="9" s="1"/>
  <c r="H34" i="7"/>
  <c r="J34" i="7" s="1"/>
  <c r="J40" i="14" s="1"/>
  <c r="L23" i="7"/>
  <c r="L18" i="7"/>
  <c r="L30" i="14" s="1"/>
  <c r="K4" i="7"/>
  <c r="K10" i="14" s="1"/>
  <c r="L3" i="7"/>
  <c r="L18" i="14" s="1"/>
  <c r="H36" i="7"/>
  <c r="J36" i="7" s="1"/>
  <c r="J28" i="14" s="1"/>
  <c r="B9" i="8"/>
  <c r="B39" i="8" s="1"/>
  <c r="L32" i="7"/>
  <c r="L4" i="14" s="1"/>
  <c r="H28" i="7"/>
  <c r="J28" i="7" s="1"/>
  <c r="J9" i="14" s="1"/>
  <c r="H12" i="7"/>
  <c r="J12" i="7" s="1"/>
  <c r="J33" i="14" s="1"/>
  <c r="L10" i="7"/>
  <c r="K32" i="2"/>
  <c r="L36" i="7"/>
  <c r="L28" i="14" s="1"/>
  <c r="C9" i="8"/>
  <c r="C39" i="8" s="1"/>
  <c r="L30" i="7"/>
  <c r="L15" i="14" s="1"/>
  <c r="L14" i="7"/>
  <c r="L16" i="14" s="1"/>
  <c r="L6" i="7"/>
  <c r="L22" i="14" s="1"/>
  <c r="C9" i="10"/>
  <c r="M9" i="10"/>
  <c r="M10" i="10" s="1"/>
  <c r="M44" i="10" s="1"/>
  <c r="M45" i="10" s="1"/>
  <c r="H23" i="7"/>
  <c r="J23" i="7" s="1"/>
  <c r="H18" i="7"/>
  <c r="J18" i="7" s="1"/>
  <c r="J30" i="14" s="1"/>
  <c r="C42" i="10"/>
  <c r="F26" i="10"/>
  <c r="B9" i="10"/>
  <c r="L9" i="10"/>
  <c r="I25" i="10"/>
  <c r="I26" i="10" s="1"/>
  <c r="D9" i="10"/>
  <c r="D10" i="10" s="1"/>
  <c r="F9" i="10"/>
  <c r="O9" i="10"/>
  <c r="H10" i="7"/>
  <c r="J10" i="7" s="1"/>
  <c r="K10" i="7"/>
  <c r="G7" i="7"/>
  <c r="L7" i="7"/>
  <c r="L7" i="14" s="1"/>
  <c r="K3" i="7"/>
  <c r="K18" i="14" s="1"/>
  <c r="J10" i="10"/>
  <c r="K36" i="7"/>
  <c r="K28" i="14" s="1"/>
  <c r="K34" i="7"/>
  <c r="K40" i="14" s="1"/>
  <c r="H32" i="7"/>
  <c r="J32" i="7" s="1"/>
  <c r="J4" i="14" s="1"/>
  <c r="K32" i="7"/>
  <c r="K4" i="14" s="1"/>
  <c r="G31" i="7"/>
  <c r="L31" i="7"/>
  <c r="L13" i="14" s="1"/>
  <c r="H22" i="7"/>
  <c r="J22" i="7" s="1"/>
  <c r="J42" i="14" s="1"/>
  <c r="K22" i="7"/>
  <c r="K42" i="14" s="1"/>
  <c r="G21" i="7"/>
  <c r="H21" i="7" s="1"/>
  <c r="J21" i="7" s="1"/>
  <c r="J27" i="14" s="1"/>
  <c r="L21" i="7"/>
  <c r="L27" i="14" s="1"/>
  <c r="H6" i="7"/>
  <c r="J6" i="7" s="1"/>
  <c r="J22" i="14" s="1"/>
  <c r="K6" i="7"/>
  <c r="K22" i="14" s="1"/>
  <c r="H30" i="7"/>
  <c r="J30" i="7" s="1"/>
  <c r="J15" i="14" s="1"/>
  <c r="K30" i="7"/>
  <c r="K15" i="14" s="1"/>
  <c r="H5" i="7"/>
  <c r="J5" i="7" s="1"/>
  <c r="J6" i="14" s="1"/>
  <c r="K5" i="7"/>
  <c r="K6" i="14" s="1"/>
  <c r="P34" i="10"/>
  <c r="P42" i="10"/>
  <c r="G37" i="7"/>
  <c r="G29" i="7"/>
  <c r="G19" i="7"/>
  <c r="G15" i="7"/>
  <c r="H14" i="7"/>
  <c r="J14" i="7" s="1"/>
  <c r="J16" i="14" s="1"/>
  <c r="H3" i="7"/>
  <c r="J3" i="7" s="1"/>
  <c r="J18" i="14" s="1"/>
  <c r="G35" i="7"/>
  <c r="K35" i="7" s="1"/>
  <c r="K14" i="14" s="1"/>
  <c r="G27" i="7"/>
  <c r="K27" i="7" s="1"/>
  <c r="K11" i="14" s="1"/>
  <c r="G13" i="7"/>
  <c r="K13" i="7" s="1"/>
  <c r="K31" i="14" s="1"/>
  <c r="G33" i="7"/>
  <c r="H33" i="7" s="1"/>
  <c r="J33" i="7" s="1"/>
  <c r="J17" i="14" s="1"/>
  <c r="G11" i="7"/>
  <c r="H11" i="7" s="1"/>
  <c r="J11" i="7" s="1"/>
  <c r="J29" i="14" s="1"/>
  <c r="L38" i="14" l="1"/>
  <c r="K38" i="14"/>
  <c r="J38" i="14"/>
  <c r="L23" i="14"/>
  <c r="K23" i="14"/>
  <c r="J23" i="14"/>
  <c r="I13" i="1"/>
  <c r="I23" i="1"/>
  <c r="K10" i="1"/>
  <c r="J13" i="1"/>
  <c r="J11" i="1"/>
  <c r="K13" i="1"/>
  <c r="K23" i="1"/>
  <c r="J23" i="1"/>
  <c r="J7" i="1"/>
  <c r="I7" i="1"/>
  <c r="D44" i="8"/>
  <c r="D45" i="8"/>
  <c r="D43" i="8"/>
  <c r="D42" i="8"/>
  <c r="J35" i="1"/>
  <c r="K21" i="1"/>
  <c r="J34" i="1"/>
  <c r="J3" i="1"/>
  <c r="K7" i="1"/>
  <c r="J14" i="1"/>
  <c r="J18" i="1"/>
  <c r="K12" i="1"/>
  <c r="K28" i="1"/>
  <c r="I33" i="1"/>
  <c r="J30" i="1"/>
  <c r="I21" i="1"/>
  <c r="J36" i="1"/>
  <c r="K6" i="1"/>
  <c r="K14" i="1"/>
  <c r="K36" i="1"/>
  <c r="I12" i="1"/>
  <c r="K18" i="1"/>
  <c r="I3" i="1"/>
  <c r="I30" i="1"/>
  <c r="J22" i="1"/>
  <c r="J32" i="1"/>
  <c r="I28" i="1"/>
  <c r="I36" i="1"/>
  <c r="J12" i="1"/>
  <c r="I10" i="1"/>
  <c r="J27" i="1"/>
  <c r="I14" i="1"/>
  <c r="I5" i="1"/>
  <c r="I22" i="1"/>
  <c r="I32" i="1"/>
  <c r="I18" i="1"/>
  <c r="K32" i="1"/>
  <c r="K3" i="1"/>
  <c r="I34" i="1"/>
  <c r="K4" i="1"/>
  <c r="J28" i="1"/>
  <c r="I4" i="1"/>
  <c r="I20" i="1"/>
  <c r="K31" i="1"/>
  <c r="K5" i="1"/>
  <c r="J4" i="1"/>
  <c r="K2" i="1"/>
  <c r="K22" i="1"/>
  <c r="K34" i="1"/>
  <c r="J5" i="1"/>
  <c r="K30" i="1"/>
  <c r="J2" i="1"/>
  <c r="I2" i="1"/>
  <c r="O10" i="10"/>
  <c r="O44" i="10" s="1"/>
  <c r="O3" i="9"/>
  <c r="O13" i="9" s="1"/>
  <c r="P3" i="9"/>
  <c r="P13" i="9" s="1"/>
  <c r="P15" i="9" s="1"/>
  <c r="H46" i="8" s="1"/>
  <c r="N13" i="9"/>
  <c r="F39" i="8"/>
  <c r="G44" i="10"/>
  <c r="G45" i="10" s="1"/>
  <c r="B13" i="9"/>
  <c r="L13" i="9"/>
  <c r="L15" i="9" s="1"/>
  <c r="G45" i="8" s="1"/>
  <c r="H13" i="9"/>
  <c r="F13" i="9"/>
  <c r="F15" i="9" s="1"/>
  <c r="G43" i="8" s="1"/>
  <c r="K13" i="9"/>
  <c r="J13" i="9"/>
  <c r="J15" i="9" s="1"/>
  <c r="H44" i="8" s="1"/>
  <c r="J44" i="10"/>
  <c r="J45" i="10" s="1"/>
  <c r="I34" i="10"/>
  <c r="P44" i="10"/>
  <c r="P45" i="10" s="1"/>
  <c r="L10" i="10"/>
  <c r="L44" i="10" s="1"/>
  <c r="L45" i="10" s="1"/>
  <c r="H10" i="10"/>
  <c r="E13" i="9"/>
  <c r="C13" i="9"/>
  <c r="C15" i="9" s="1"/>
  <c r="G42" i="8" s="1"/>
  <c r="B10" i="10"/>
  <c r="B44" i="10" s="1"/>
  <c r="C10" i="10"/>
  <c r="K20" i="7"/>
  <c r="K25" i="14" s="1"/>
  <c r="C34" i="10"/>
  <c r="D34" i="10"/>
  <c r="D44" i="10" s="1"/>
  <c r="D45" i="10" s="1"/>
  <c r="H26" i="10"/>
  <c r="H18" i="10"/>
  <c r="K11" i="7"/>
  <c r="K29" i="14" s="1"/>
  <c r="H35" i="7"/>
  <c r="J35" i="7" s="1"/>
  <c r="J14" i="14" s="1"/>
  <c r="H7" i="7"/>
  <c r="J7" i="7" s="1"/>
  <c r="J7" i="14" s="1"/>
  <c r="K7" i="7"/>
  <c r="K7" i="14" s="1"/>
  <c r="F10" i="10"/>
  <c r="F44" i="10" s="1"/>
  <c r="E10" i="10"/>
  <c r="E44" i="10" s="1"/>
  <c r="K37" i="7"/>
  <c r="K8" i="14" s="1"/>
  <c r="H37" i="7"/>
  <c r="J37" i="7" s="1"/>
  <c r="J8" i="14" s="1"/>
  <c r="H13" i="7"/>
  <c r="J13" i="7" s="1"/>
  <c r="J31" i="14" s="1"/>
  <c r="I13" i="9"/>
  <c r="I10" i="10"/>
  <c r="K19" i="7"/>
  <c r="K34" i="14" s="1"/>
  <c r="H19" i="7"/>
  <c r="J19" i="7" s="1"/>
  <c r="J34" i="14" s="1"/>
  <c r="H31" i="7"/>
  <c r="J31" i="7" s="1"/>
  <c r="J13" i="14" s="1"/>
  <c r="K31" i="7"/>
  <c r="K13" i="14" s="1"/>
  <c r="N10" i="10"/>
  <c r="N44" i="10" s="1"/>
  <c r="K33" i="7"/>
  <c r="K17" i="14" s="1"/>
  <c r="K21" i="7"/>
  <c r="K27" i="14" s="1"/>
  <c r="K15" i="7"/>
  <c r="K20" i="14" s="1"/>
  <c r="H15" i="7"/>
  <c r="J15" i="7" s="1"/>
  <c r="J20" i="14" s="1"/>
  <c r="H27" i="7"/>
  <c r="J27" i="7" s="1"/>
  <c r="J11" i="14" s="1"/>
  <c r="K10" i="10"/>
  <c r="K44" i="10" s="1"/>
  <c r="K29" i="7"/>
  <c r="K5" i="14" s="1"/>
  <c r="H29" i="7"/>
  <c r="J29" i="7" s="1"/>
  <c r="J5" i="14" s="1"/>
  <c r="I11" i="1" l="1"/>
  <c r="D46" i="8"/>
  <c r="I29" i="1"/>
  <c r="I15" i="1"/>
  <c r="J21" i="1"/>
  <c r="I19" i="1"/>
  <c r="J29" i="1"/>
  <c r="J15" i="1"/>
  <c r="J19" i="1"/>
  <c r="I37" i="1"/>
  <c r="J6" i="1"/>
  <c r="J20" i="1"/>
  <c r="J31" i="1"/>
  <c r="J37" i="1"/>
  <c r="I6" i="1"/>
  <c r="I27" i="1"/>
  <c r="I31" i="1"/>
  <c r="I35" i="1"/>
  <c r="J33" i="1"/>
  <c r="J10" i="1"/>
  <c r="F45" i="10"/>
  <c r="I44" i="10"/>
  <c r="I45" i="10" s="1"/>
  <c r="K15" i="9"/>
  <c r="F45" i="8" s="1"/>
  <c r="E15" i="9"/>
  <c r="F43" i="8" s="1"/>
  <c r="I15" i="9"/>
  <c r="G44" i="8" s="1"/>
  <c r="N45" i="10"/>
  <c r="N15" i="9"/>
  <c r="F46" i="8" s="1"/>
  <c r="O45" i="10"/>
  <c r="O15" i="9"/>
  <c r="G46" i="8" s="1"/>
  <c r="K45" i="10"/>
  <c r="H44" i="10"/>
  <c r="E45" i="10"/>
  <c r="B15" i="9"/>
  <c r="F42" i="8" s="1"/>
  <c r="C44" i="10"/>
  <c r="C45" i="10" s="1"/>
  <c r="H15" i="9"/>
  <c r="F44" i="8" s="1"/>
  <c r="H45" i="10" l="1"/>
  <c r="B45" i="10"/>
</calcChain>
</file>

<file path=xl/sharedStrings.xml><?xml version="1.0" encoding="utf-8"?>
<sst xmlns="http://schemas.openxmlformats.org/spreadsheetml/2006/main" count="886" uniqueCount="120">
  <si>
    <t>Name</t>
  </si>
  <si>
    <t>SB</t>
  </si>
  <si>
    <t>Clanfield</t>
  </si>
  <si>
    <t>Radcot</t>
  </si>
  <si>
    <t>Team</t>
  </si>
  <si>
    <t>Points</t>
  </si>
  <si>
    <t>Isis A</t>
  </si>
  <si>
    <t>Weight lb</t>
  </si>
  <si>
    <t>Weight oz</t>
  </si>
  <si>
    <t>Weight dr</t>
  </si>
  <si>
    <t>Isis B</t>
  </si>
  <si>
    <t>Pewsey</t>
  </si>
  <si>
    <t>Total</t>
  </si>
  <si>
    <t>Weight Dr</t>
  </si>
  <si>
    <t>oz</t>
  </si>
  <si>
    <t>lb</t>
  </si>
  <si>
    <t>TOTAL</t>
  </si>
  <si>
    <t>WEIGHT</t>
  </si>
  <si>
    <t>Lechlade</t>
  </si>
  <si>
    <t>Pewsey 1</t>
  </si>
  <si>
    <t>Weight Er</t>
  </si>
  <si>
    <t>Rad</t>
  </si>
  <si>
    <t>Pew</t>
  </si>
  <si>
    <t>isis A</t>
  </si>
  <si>
    <t>isis B</t>
  </si>
  <si>
    <t>pewsey 1</t>
  </si>
  <si>
    <t>radcot</t>
  </si>
  <si>
    <t>RADCOT</t>
  </si>
  <si>
    <t>ISIS A</t>
  </si>
  <si>
    <t>ISIS B</t>
  </si>
  <si>
    <t>PEWSEY 1</t>
  </si>
  <si>
    <t>total</t>
  </si>
  <si>
    <t>SB1</t>
  </si>
  <si>
    <t>Clan</t>
  </si>
  <si>
    <t>Lech1</t>
  </si>
  <si>
    <t>Sut Ben</t>
  </si>
  <si>
    <t>Pewsey1</t>
  </si>
  <si>
    <t>SECTION</t>
  </si>
  <si>
    <t>SUT.BEN.</t>
  </si>
  <si>
    <t>CLAN</t>
  </si>
  <si>
    <t>LECH1</t>
  </si>
  <si>
    <t>RAD1</t>
  </si>
  <si>
    <t>PEW</t>
  </si>
  <si>
    <t>IsisC</t>
  </si>
  <si>
    <t>Isis C</t>
  </si>
  <si>
    <t>SUTTON BENGER</t>
  </si>
  <si>
    <t>CLANFIELD</t>
  </si>
  <si>
    <t>A</t>
  </si>
  <si>
    <t>B</t>
  </si>
  <si>
    <t>C</t>
  </si>
  <si>
    <t>D</t>
  </si>
  <si>
    <t>E</t>
  </si>
  <si>
    <t>F</t>
  </si>
  <si>
    <t>N.RUSSELL</t>
  </si>
  <si>
    <t>M.ROZZIER</t>
  </si>
  <si>
    <t>F.PARKER</t>
  </si>
  <si>
    <t>L.BALDWIN</t>
  </si>
  <si>
    <t>G.DAVIES</t>
  </si>
  <si>
    <t>P.GILBERT</t>
  </si>
  <si>
    <t>isis C</t>
  </si>
  <si>
    <t>LECHLADE</t>
  </si>
  <si>
    <t>PEWSEY</t>
  </si>
  <si>
    <t>E.BYRNE</t>
  </si>
  <si>
    <t>P.McKAY</t>
  </si>
  <si>
    <t>S.BULL</t>
  </si>
  <si>
    <t>B.GARRETT</t>
  </si>
  <si>
    <t>R.NORMINGTON</t>
  </si>
  <si>
    <t>B.MERTOUGH</t>
  </si>
  <si>
    <t>A.COOK</t>
  </si>
  <si>
    <t>R.GARRETT</t>
  </si>
  <si>
    <t>G.BAYLISS</t>
  </si>
  <si>
    <t>S.DEAN</t>
  </si>
  <si>
    <t>J.GODDEN</t>
  </si>
  <si>
    <t>NO ANGLER</t>
  </si>
  <si>
    <t>G.DIDCOCK</t>
  </si>
  <si>
    <t>F.HUMPHRIES</t>
  </si>
  <si>
    <t>C.BOWEN</t>
  </si>
  <si>
    <t>J.SWANN</t>
  </si>
  <si>
    <t>K.TAYLOR</t>
  </si>
  <si>
    <t>B.BALLARD</t>
  </si>
  <si>
    <t>M.RUSS</t>
  </si>
  <si>
    <t>B.JACKSON</t>
  </si>
  <si>
    <t>A.McCOLM</t>
  </si>
  <si>
    <t>L.POCOCK</t>
  </si>
  <si>
    <t>C.RUSHDON</t>
  </si>
  <si>
    <t>B.SHUTLER</t>
  </si>
  <si>
    <t>4 th</t>
  </si>
  <si>
    <t>1 st</t>
  </si>
  <si>
    <t>2 nd</t>
  </si>
  <si>
    <t>3 rd</t>
  </si>
  <si>
    <t>5 th</t>
  </si>
  <si>
    <t>ISIS C</t>
  </si>
  <si>
    <t>LEAGUE STANDINGS</t>
  </si>
  <si>
    <t>T.BRADLEY</t>
  </si>
  <si>
    <t>E.BYRNES</t>
  </si>
  <si>
    <t>M.MOULSON</t>
  </si>
  <si>
    <t>Isis.B</t>
  </si>
  <si>
    <t>J.WILLIAMS</t>
  </si>
  <si>
    <t>C.REYNOLDS</t>
  </si>
  <si>
    <t>G.GODWIN</t>
  </si>
  <si>
    <t>I.SPANSWICK</t>
  </si>
  <si>
    <t>TEAM POINTS</t>
  </si>
  <si>
    <t>TEAM WEIGHTS</t>
  </si>
  <si>
    <t>P.RICE</t>
  </si>
  <si>
    <t>V.AYRIS</t>
  </si>
  <si>
    <t>A.BOCKETT</t>
  </si>
  <si>
    <t>TEAM WEIGHTS CHECK SHEET</t>
  </si>
  <si>
    <t>Isis A &amp; C</t>
  </si>
  <si>
    <t>Isis A &amp; B</t>
  </si>
  <si>
    <t>C.SHORT</t>
  </si>
  <si>
    <t>M.ARRIS</t>
  </si>
  <si>
    <t>S.BURDEN</t>
  </si>
  <si>
    <t>S.ARTHURS</t>
  </si>
  <si>
    <t>S ARTHURS</t>
  </si>
  <si>
    <t>15=</t>
  </si>
  <si>
    <t>109 Pts</t>
  </si>
  <si>
    <t>105 Pts</t>
  </si>
  <si>
    <t>103 Pts</t>
  </si>
  <si>
    <t>72 Pts</t>
  </si>
  <si>
    <t>58 Pts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</si>
</sst>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sz val="12"/>
      <color indexed="10"/>
      <name val="Arial"/>
      <family val="2"/>
    </font>
    <font>
      <sz val="12"/>
      <color theme="4"/>
      <name val="Arial"/>
      <family val="2"/>
    </font>
    <font>
      <b/>
      <sz val="36"/>
      <name val="Arial"/>
      <family val="2"/>
    </font>
    <font>
      <b/>
      <sz val="48"/>
      <name val="Arial"/>
      <family val="2"/>
    </font>
    <font>
      <b/>
      <sz val="14"/>
      <color theme="0"/>
      <name val="Arial"/>
      <family val="2"/>
    </font>
    <font>
      <sz val="48"/>
      <name val="Arial"/>
      <family val="2"/>
    </font>
    <font>
      <sz val="36"/>
      <name val="Arial"/>
      <family val="2"/>
    </font>
    <font>
      <sz val="24"/>
      <name val="Arial"/>
      <family val="2"/>
    </font>
    <font>
      <sz val="16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ABE9FF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E6D5F3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rgb="FFC1EFFF"/>
        <bgColor indexed="64"/>
      </patternFill>
    </fill>
    <fill>
      <patternFill patternType="solid">
        <fgColor rgb="FFFFEFC1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double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0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0" fontId="0" fillId="0" borderId="2" xfId="0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4" fillId="0" borderId="0" xfId="0" applyFont="1" applyAlignment="1">
      <alignment horizontal="center"/>
    </xf>
    <xf numFmtId="0" fontId="0" fillId="0" borderId="0" xfId="0" applyFill="1"/>
    <xf numFmtId="0" fontId="0" fillId="0" borderId="1" xfId="0" applyFill="1" applyBorder="1"/>
    <xf numFmtId="0" fontId="0" fillId="0" borderId="2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Fill="1" applyAlignment="1">
      <alignment horizontal="left"/>
    </xf>
    <xf numFmtId="0" fontId="2" fillId="0" borderId="0" xfId="0" applyFont="1" applyFill="1" applyAlignment="1">
      <alignment horizontal="center"/>
    </xf>
    <xf numFmtId="0" fontId="0" fillId="0" borderId="5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4" xfId="0" applyBorder="1"/>
    <xf numFmtId="0" fontId="0" fillId="0" borderId="10" xfId="0" applyBorder="1"/>
    <xf numFmtId="0" fontId="0" fillId="0" borderId="3" xfId="0" applyBorder="1"/>
    <xf numFmtId="0" fontId="0" fillId="2" borderId="1" xfId="0" applyFill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6" xfId="0" applyFont="1" applyBorder="1" applyAlignment="1"/>
    <xf numFmtId="0" fontId="9" fillId="0" borderId="1" xfId="0" applyFont="1" applyFill="1" applyBorder="1"/>
    <xf numFmtId="0" fontId="9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0" fillId="0" borderId="19" xfId="0" applyBorder="1"/>
    <xf numFmtId="0" fontId="0" fillId="0" borderId="21" xfId="0" applyBorder="1"/>
    <xf numFmtId="0" fontId="3" fillId="0" borderId="20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8" fillId="0" borderId="0" xfId="0" applyFont="1" applyFill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2" xfId="0" applyFont="1" applyFill="1" applyBorder="1"/>
    <xf numFmtId="0" fontId="8" fillId="0" borderId="2" xfId="0" applyFont="1" applyBorder="1"/>
    <xf numFmtId="0" fontId="8" fillId="5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2" xfId="0" applyFont="1" applyBorder="1"/>
    <xf numFmtId="0" fontId="7" fillId="0" borderId="0" xfId="0" applyFont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0" borderId="23" xfId="0" applyFont="1" applyFill="1" applyBorder="1"/>
    <xf numFmtId="0" fontId="8" fillId="0" borderId="23" xfId="0" applyFont="1" applyBorder="1"/>
    <xf numFmtId="0" fontId="7" fillId="0" borderId="23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3" xfId="0" applyFont="1" applyBorder="1" applyAlignment="1">
      <alignment horizontal="center" vertical="center"/>
    </xf>
    <xf numFmtId="0" fontId="8" fillId="0" borderId="22" xfId="0" applyFont="1" applyFill="1" applyBorder="1"/>
    <xf numFmtId="0" fontId="12" fillId="0" borderId="22" xfId="0" applyFont="1" applyBorder="1"/>
    <xf numFmtId="0" fontId="7" fillId="0" borderId="22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2" xfId="0" applyFont="1" applyBorder="1" applyAlignment="1">
      <alignment horizontal="center" vertical="center"/>
    </xf>
    <xf numFmtId="0" fontId="12" fillId="0" borderId="23" xfId="0" applyFont="1" applyBorder="1"/>
    <xf numFmtId="0" fontId="7" fillId="0" borderId="23" xfId="0" applyFont="1" applyFill="1" applyBorder="1" applyAlignment="1">
      <alignment horizontal="center"/>
    </xf>
    <xf numFmtId="0" fontId="8" fillId="0" borderId="23" xfId="0" applyFont="1" applyFill="1" applyBorder="1" applyAlignment="1">
      <alignment horizontal="center"/>
    </xf>
    <xf numFmtId="0" fontId="8" fillId="0" borderId="22" xfId="0" applyFont="1" applyBorder="1"/>
    <xf numFmtId="0" fontId="8" fillId="5" borderId="2" xfId="0" applyFont="1" applyFill="1" applyBorder="1"/>
    <xf numFmtId="0" fontId="12" fillId="5" borderId="2" xfId="0" applyFont="1" applyFill="1" applyBorder="1"/>
    <xf numFmtId="0" fontId="8" fillId="0" borderId="2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8" fillId="4" borderId="2" xfId="0" applyFont="1" applyFill="1" applyBorder="1"/>
    <xf numFmtId="0" fontId="8" fillId="3" borderId="2" xfId="0" applyFont="1" applyFill="1" applyBorder="1" applyAlignment="1">
      <alignment horizontal="center"/>
    </xf>
    <xf numFmtId="0" fontId="8" fillId="0" borderId="18" xfId="0" applyFont="1" applyFill="1" applyBorder="1"/>
    <xf numFmtId="0" fontId="8" fillId="0" borderId="18" xfId="0" applyFont="1" applyBorder="1"/>
    <xf numFmtId="0" fontId="8" fillId="0" borderId="18" xfId="0" applyFont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2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center"/>
    </xf>
    <xf numFmtId="0" fontId="5" fillId="0" borderId="1" xfId="0" applyFont="1" applyFill="1" applyBorder="1"/>
    <xf numFmtId="0" fontId="8" fillId="5" borderId="22" xfId="0" applyFont="1" applyFill="1" applyBorder="1"/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7" fillId="0" borderId="0" xfId="0" applyFont="1" applyAlignment="1"/>
    <xf numFmtId="0" fontId="17" fillId="0" borderId="0" xfId="0" applyFont="1"/>
    <xf numFmtId="0" fontId="9" fillId="0" borderId="1" xfId="0" applyFont="1" applyBorder="1"/>
    <xf numFmtId="0" fontId="9" fillId="5" borderId="1" xfId="0" applyFont="1" applyFill="1" applyBorder="1" applyAlignment="1">
      <alignment horizontal="center"/>
    </xf>
    <xf numFmtId="0" fontId="0" fillId="6" borderId="2" xfId="0" applyFill="1" applyBorder="1"/>
    <xf numFmtId="0" fontId="0" fillId="6" borderId="2" xfId="0" applyFill="1" applyBorder="1" applyAlignment="1">
      <alignment horizontal="center"/>
    </xf>
    <xf numFmtId="0" fontId="0" fillId="7" borderId="2" xfId="0" applyFill="1" applyBorder="1"/>
    <xf numFmtId="0" fontId="0" fillId="7" borderId="2" xfId="0" applyFill="1" applyBorder="1" applyAlignment="1">
      <alignment horizontal="center"/>
    </xf>
    <xf numFmtId="0" fontId="0" fillId="8" borderId="2" xfId="0" applyFill="1" applyBorder="1"/>
    <xf numFmtId="0" fontId="0" fillId="8" borderId="2" xfId="0" applyFill="1" applyBorder="1" applyAlignment="1">
      <alignment horizontal="center"/>
    </xf>
    <xf numFmtId="0" fontId="0" fillId="9" borderId="2" xfId="0" applyFill="1" applyBorder="1"/>
    <xf numFmtId="0" fontId="0" fillId="9" borderId="2" xfId="0" applyFill="1" applyBorder="1" applyAlignment="1">
      <alignment horizontal="center"/>
    </xf>
    <xf numFmtId="0" fontId="0" fillId="10" borderId="2" xfId="0" applyFill="1" applyBorder="1"/>
    <xf numFmtId="0" fontId="0" fillId="10" borderId="2" xfId="0" applyFill="1" applyBorder="1" applyAlignment="1">
      <alignment horizontal="center"/>
    </xf>
    <xf numFmtId="0" fontId="12" fillId="0" borderId="2" xfId="0" applyFont="1" applyFill="1" applyBorder="1"/>
    <xf numFmtId="0" fontId="8" fillId="0" borderId="27" xfId="0" applyFont="1" applyFill="1" applyBorder="1"/>
    <xf numFmtId="0" fontId="8" fillId="0" borderId="27" xfId="0" applyFont="1" applyBorder="1"/>
    <xf numFmtId="0" fontId="7" fillId="0" borderId="27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7" xfId="0" applyFont="1" applyBorder="1" applyAlignment="1">
      <alignment horizontal="center" vertical="center"/>
    </xf>
    <xf numFmtId="0" fontId="8" fillId="11" borderId="2" xfId="0" applyFont="1" applyFill="1" applyBorder="1"/>
    <xf numFmtId="0" fontId="7" fillId="11" borderId="2" xfId="0" applyFont="1" applyFill="1" applyBorder="1" applyAlignment="1">
      <alignment horizontal="center"/>
    </xf>
    <xf numFmtId="0" fontId="8" fillId="11" borderId="2" xfId="0" applyFont="1" applyFill="1" applyBorder="1" applyAlignment="1">
      <alignment horizontal="center"/>
    </xf>
    <xf numFmtId="0" fontId="8" fillId="11" borderId="2" xfId="0" applyFont="1" applyFill="1" applyBorder="1" applyAlignment="1">
      <alignment horizontal="center" vertical="center"/>
    </xf>
    <xf numFmtId="0" fontId="8" fillId="11" borderId="23" xfId="0" applyFont="1" applyFill="1" applyBorder="1"/>
    <xf numFmtId="0" fontId="7" fillId="11" borderId="23" xfId="0" applyFont="1" applyFill="1" applyBorder="1" applyAlignment="1">
      <alignment horizontal="center"/>
    </xf>
    <xf numFmtId="0" fontId="8" fillId="11" borderId="23" xfId="0" applyFont="1" applyFill="1" applyBorder="1" applyAlignment="1">
      <alignment horizontal="center"/>
    </xf>
    <xf numFmtId="0" fontId="8" fillId="11" borderId="23" xfId="0" applyFont="1" applyFill="1" applyBorder="1" applyAlignment="1">
      <alignment horizontal="center" vertical="center"/>
    </xf>
    <xf numFmtId="0" fontId="0" fillId="11" borderId="1" xfId="0" applyFill="1" applyBorder="1" applyAlignment="1">
      <alignment horizontal="center"/>
    </xf>
    <xf numFmtId="0" fontId="12" fillId="0" borderId="28" xfId="0" applyFont="1" applyBorder="1"/>
    <xf numFmtId="0" fontId="7" fillId="0" borderId="28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28" xfId="0" applyFont="1" applyBorder="1" applyAlignment="1">
      <alignment horizontal="center" vertical="center"/>
    </xf>
    <xf numFmtId="0" fontId="12" fillId="11" borderId="2" xfId="0" applyFont="1" applyFill="1" applyBorder="1"/>
    <xf numFmtId="0" fontId="12" fillId="11" borderId="28" xfId="0" applyFont="1" applyFill="1" applyBorder="1"/>
    <xf numFmtId="0" fontId="7" fillId="11" borderId="28" xfId="0" applyFont="1" applyFill="1" applyBorder="1" applyAlignment="1">
      <alignment horizontal="center"/>
    </xf>
    <xf numFmtId="0" fontId="8" fillId="11" borderId="28" xfId="0" applyFont="1" applyFill="1" applyBorder="1" applyAlignment="1">
      <alignment horizontal="center"/>
    </xf>
    <xf numFmtId="0" fontId="8" fillId="11" borderId="28" xfId="0" applyFont="1" applyFill="1" applyBorder="1" applyAlignment="1">
      <alignment horizontal="center" vertical="center"/>
    </xf>
    <xf numFmtId="0" fontId="8" fillId="0" borderId="29" xfId="0" applyFont="1" applyBorder="1"/>
    <xf numFmtId="0" fontId="9" fillId="11" borderId="1" xfId="0" applyFont="1" applyFill="1" applyBorder="1" applyAlignment="1">
      <alignment horizontal="center"/>
    </xf>
    <xf numFmtId="0" fontId="8" fillId="11" borderId="22" xfId="0" applyFont="1" applyFill="1" applyBorder="1"/>
    <xf numFmtId="0" fontId="7" fillId="11" borderId="22" xfId="0" applyFont="1" applyFill="1" applyBorder="1" applyAlignment="1">
      <alignment horizontal="center"/>
    </xf>
    <xf numFmtId="0" fontId="8" fillId="11" borderId="22" xfId="0" applyFont="1" applyFill="1" applyBorder="1" applyAlignment="1">
      <alignment horizontal="center"/>
    </xf>
    <xf numFmtId="0" fontId="8" fillId="11" borderId="2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7" fillId="0" borderId="22" xfId="0" applyFont="1" applyFill="1" applyBorder="1" applyAlignment="1">
      <alignment horizontal="center"/>
    </xf>
    <xf numFmtId="0" fontId="8" fillId="0" borderId="22" xfId="0" applyFont="1" applyFill="1" applyBorder="1" applyAlignment="1">
      <alignment horizontal="center"/>
    </xf>
    <xf numFmtId="0" fontId="8" fillId="0" borderId="22" xfId="0" applyFont="1" applyFill="1" applyBorder="1" applyAlignment="1">
      <alignment horizontal="center" vertical="center"/>
    </xf>
    <xf numFmtId="0" fontId="8" fillId="11" borderId="29" xfId="0" applyFont="1" applyFill="1" applyBorder="1"/>
    <xf numFmtId="0" fontId="12" fillId="11" borderId="23" xfId="0" applyFont="1" applyFill="1" applyBorder="1"/>
    <xf numFmtId="0" fontId="12" fillId="0" borderId="23" xfId="0" applyFont="1" applyFill="1" applyBorder="1"/>
    <xf numFmtId="0" fontId="8" fillId="0" borderId="23" xfId="0" applyFont="1" applyFill="1" applyBorder="1" applyAlignment="1">
      <alignment horizontal="center" vertical="center"/>
    </xf>
    <xf numFmtId="0" fontId="5" fillId="0" borderId="1" xfId="0" applyFont="1" applyBorder="1"/>
    <xf numFmtId="0" fontId="4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31" xfId="0" applyBorder="1"/>
    <xf numFmtId="0" fontId="0" fillId="0" borderId="30" xfId="0" applyBorder="1"/>
    <xf numFmtId="0" fontId="3" fillId="0" borderId="27" xfId="0" applyFont="1" applyBorder="1" applyAlignment="1">
      <alignment horizontal="center"/>
    </xf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2" xfId="0" applyBorder="1"/>
    <xf numFmtId="0" fontId="0" fillId="0" borderId="37" xfId="0" applyBorder="1"/>
    <xf numFmtId="0" fontId="0" fillId="0" borderId="38" xfId="0" applyBorder="1"/>
    <xf numFmtId="0" fontId="0" fillId="0" borderId="36" xfId="0" applyBorder="1"/>
    <xf numFmtId="0" fontId="5" fillId="11" borderId="1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0" fontId="0" fillId="0" borderId="2" xfId="0" applyFill="1" applyBorder="1"/>
    <xf numFmtId="0" fontId="5" fillId="0" borderId="2" xfId="0" applyFont="1" applyFill="1" applyBorder="1"/>
    <xf numFmtId="0" fontId="5" fillId="0" borderId="2" xfId="0" applyFont="1" applyBorder="1"/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8" fillId="0" borderId="21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4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16" fillId="0" borderId="21" xfId="0" applyFont="1" applyFill="1" applyBorder="1" applyAlignment="1">
      <alignment horizontal="center"/>
    </xf>
    <xf numFmtId="0" fontId="0" fillId="0" borderId="2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EFC1"/>
      <color rgb="FFC1EFFF"/>
      <color rgb="FFFFFFB7"/>
      <color rgb="FFE6D5F3"/>
      <color rgb="FFCCFFFF"/>
      <color rgb="FFFFFF8F"/>
      <color rgb="FFABE9FF"/>
      <color rgb="FF8BE1FF"/>
      <color rgb="FFC95B11"/>
      <color rgb="FFF4AD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5"/>
  <sheetViews>
    <sheetView topLeftCell="A3" workbookViewId="0">
      <selection activeCell="V34" sqref="V34"/>
    </sheetView>
  </sheetViews>
  <sheetFormatPr defaultRowHeight="12.75" x14ac:dyDescent="0.2"/>
  <cols>
    <col min="1" max="1" width="9.28515625" customWidth="1"/>
    <col min="2" max="12" width="4" customWidth="1"/>
    <col min="13" max="13" width="3.85546875" customWidth="1"/>
    <col min="14" max="15" width="4" customWidth="1"/>
    <col min="16" max="16" width="4.85546875" customWidth="1"/>
    <col min="17" max="17" width="3.85546875" customWidth="1"/>
  </cols>
  <sheetData>
    <row r="1" spans="1:21" ht="51" customHeight="1" x14ac:dyDescent="0.3">
      <c r="B1" s="189" t="s">
        <v>106</v>
      </c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</row>
    <row r="2" spans="1:21" ht="13.5" thickBot="1" x14ac:dyDescent="0.25">
      <c r="B2" s="6" t="s">
        <v>6</v>
      </c>
      <c r="C2" s="6"/>
      <c r="D2" s="6"/>
      <c r="E2" s="6" t="s">
        <v>10</v>
      </c>
      <c r="F2" s="6"/>
      <c r="G2" s="6"/>
      <c r="H2" s="6" t="s">
        <v>3</v>
      </c>
      <c r="K2" s="6" t="s">
        <v>44</v>
      </c>
      <c r="L2" s="6"/>
      <c r="M2" s="6"/>
      <c r="N2" s="6" t="s">
        <v>36</v>
      </c>
      <c r="O2" s="6"/>
      <c r="P2" s="6"/>
      <c r="Q2" s="6"/>
    </row>
    <row r="3" spans="1:21" ht="13.5" thickBot="1" x14ac:dyDescent="0.25">
      <c r="A3" t="s">
        <v>38</v>
      </c>
      <c r="B3" s="16">
        <f>'SB1'!D3</f>
        <v>0</v>
      </c>
      <c r="C3" s="17">
        <f>'SB1'!E3</f>
        <v>10</v>
      </c>
      <c r="D3" s="31">
        <f>'SB1'!F3</f>
        <v>0</v>
      </c>
      <c r="E3" s="33">
        <f>'SB1'!D9</f>
        <v>1</v>
      </c>
      <c r="F3" s="17">
        <f>'SB1'!E9</f>
        <v>10</v>
      </c>
      <c r="G3" s="31">
        <f>'SB1'!F9</f>
        <v>0</v>
      </c>
      <c r="H3" s="33">
        <f>'SB1'!D21</f>
        <v>3</v>
      </c>
      <c r="I3" s="17">
        <f>'SB1'!E21</f>
        <v>6</v>
      </c>
      <c r="J3" s="31">
        <f>'SB1'!F21</f>
        <v>8</v>
      </c>
      <c r="K3" s="33">
        <f>'SB1'!D15</f>
        <v>1</v>
      </c>
      <c r="L3" s="17">
        <f>'SB1'!E15</f>
        <v>11</v>
      </c>
      <c r="M3" s="31">
        <f>'SB1'!F15</f>
        <v>0</v>
      </c>
      <c r="N3" s="33">
        <f>'SB1'!D27</f>
        <v>3</v>
      </c>
      <c r="O3" s="17">
        <f>'SB1'!E27</f>
        <v>9</v>
      </c>
      <c r="P3" s="31">
        <f>'SB1'!F27</f>
        <v>0</v>
      </c>
    </row>
    <row r="4" spans="1:21" ht="13.5" thickBot="1" x14ac:dyDescent="0.25">
      <c r="B4" s="16">
        <f>'SB1'!D4</f>
        <v>3</v>
      </c>
      <c r="C4" s="17">
        <f>'SB1'!E4</f>
        <v>8</v>
      </c>
      <c r="D4" s="31">
        <f>'SB1'!F4</f>
        <v>0</v>
      </c>
      <c r="E4" s="33">
        <f>'SB1'!D10</f>
        <v>1</v>
      </c>
      <c r="F4" s="17">
        <f>'SB1'!E10</f>
        <v>0</v>
      </c>
      <c r="G4" s="31">
        <f>'SB1'!F10</f>
        <v>0</v>
      </c>
      <c r="H4" s="33">
        <f>'SB1'!D22</f>
        <v>21</v>
      </c>
      <c r="I4" s="17">
        <f>'SB1'!E22</f>
        <v>3</v>
      </c>
      <c r="J4" s="31">
        <f>'SB1'!F22</f>
        <v>0</v>
      </c>
      <c r="K4" s="33">
        <f>'SB1'!D16</f>
        <v>0</v>
      </c>
      <c r="L4" s="17">
        <f>'SB1'!E16</f>
        <v>1</v>
      </c>
      <c r="M4" s="31">
        <f>'SB1'!F16</f>
        <v>0</v>
      </c>
      <c r="N4" s="33">
        <f>'SB1'!D28</f>
        <v>4</v>
      </c>
      <c r="O4" s="17">
        <f>'SB1'!E28</f>
        <v>7</v>
      </c>
      <c r="P4" s="31">
        <f>'SB1'!F28</f>
        <v>0</v>
      </c>
      <c r="Q4" s="11"/>
      <c r="S4" s="1"/>
      <c r="T4" s="1"/>
      <c r="U4" s="1"/>
    </row>
    <row r="5" spans="1:21" ht="13.5" thickBot="1" x14ac:dyDescent="0.25">
      <c r="B5" s="16">
        <f>'SB1'!D5</f>
        <v>4</v>
      </c>
      <c r="C5" s="17">
        <f>'SB1'!E5</f>
        <v>7</v>
      </c>
      <c r="D5" s="31">
        <f>'SB1'!F5</f>
        <v>0</v>
      </c>
      <c r="E5" s="33">
        <f>'SB1'!D11</f>
        <v>1</v>
      </c>
      <c r="F5" s="17">
        <f>'SB1'!E11</f>
        <v>6</v>
      </c>
      <c r="G5" s="31">
        <f>'SB1'!F11</f>
        <v>0</v>
      </c>
      <c r="H5" s="33">
        <f>'SB1'!D23</f>
        <v>7</v>
      </c>
      <c r="I5" s="17">
        <f>'SB1'!E23</f>
        <v>3</v>
      </c>
      <c r="J5" s="31">
        <f>'SB1'!F23</f>
        <v>0</v>
      </c>
      <c r="K5" s="33">
        <f>'SB1'!D17</f>
        <v>3</v>
      </c>
      <c r="L5" s="17">
        <f>'SB1'!E17</f>
        <v>12</v>
      </c>
      <c r="M5" s="31">
        <f>'SB1'!F17</f>
        <v>0</v>
      </c>
      <c r="N5" s="33">
        <f>'SB1'!D29</f>
        <v>1</v>
      </c>
      <c r="O5" s="17">
        <f>'SB1'!E29</f>
        <v>12</v>
      </c>
      <c r="P5" s="31">
        <f>'SB1'!F29</f>
        <v>0</v>
      </c>
      <c r="Q5" s="11"/>
      <c r="S5" s="1"/>
      <c r="T5" s="1"/>
      <c r="U5" s="1"/>
    </row>
    <row r="6" spans="1:21" ht="13.5" thickBot="1" x14ac:dyDescent="0.25">
      <c r="B6" s="16">
        <f>'SB1'!D6</f>
        <v>9</v>
      </c>
      <c r="C6" s="17">
        <f>'SB1'!E6</f>
        <v>14</v>
      </c>
      <c r="D6" s="31">
        <f>'SB1'!F6</f>
        <v>0</v>
      </c>
      <c r="E6" s="33">
        <f>'SB1'!D12</f>
        <v>5</v>
      </c>
      <c r="F6" s="17">
        <f>'SB1'!E12</f>
        <v>1</v>
      </c>
      <c r="G6" s="31">
        <f>'SB1'!F12</f>
        <v>0</v>
      </c>
      <c r="H6" s="33">
        <f>'SB1'!D24</f>
        <v>7</v>
      </c>
      <c r="I6" s="17">
        <f>'SB1'!E24</f>
        <v>10</v>
      </c>
      <c r="J6" s="31">
        <f>'SB1'!F24</f>
        <v>0</v>
      </c>
      <c r="K6" s="33">
        <f>'SB1'!D18</f>
        <v>1</v>
      </c>
      <c r="L6" s="17">
        <f>'SB1'!E18</f>
        <v>10</v>
      </c>
      <c r="M6" s="31">
        <f>'SB1'!F18</f>
        <v>0</v>
      </c>
      <c r="N6" s="33">
        <f>'SB1'!D30</f>
        <v>5</v>
      </c>
      <c r="O6" s="17">
        <f>'SB1'!E30</f>
        <v>11</v>
      </c>
      <c r="P6" s="31">
        <f>'SB1'!F30</f>
        <v>0</v>
      </c>
      <c r="Q6" s="11"/>
      <c r="S6" s="1"/>
      <c r="T6" s="1"/>
      <c r="U6" s="1"/>
    </row>
    <row r="7" spans="1:21" ht="13.5" thickBot="1" x14ac:dyDescent="0.25">
      <c r="B7" s="16">
        <f>'SB1'!D7</f>
        <v>5</v>
      </c>
      <c r="C7" s="17">
        <f>'SB1'!E7</f>
        <v>0</v>
      </c>
      <c r="D7" s="31">
        <f>'SB1'!F7</f>
        <v>0</v>
      </c>
      <c r="E7" s="33">
        <f>'SB1'!D13</f>
        <v>2</v>
      </c>
      <c r="F7" s="17">
        <f>'SB1'!E13</f>
        <v>13</v>
      </c>
      <c r="G7" s="31">
        <f>'SB1'!F13</f>
        <v>0</v>
      </c>
      <c r="H7" s="33">
        <f>'SB1'!D25</f>
        <v>7</v>
      </c>
      <c r="I7" s="17">
        <f>'SB1'!E25</f>
        <v>14</v>
      </c>
      <c r="J7" s="31">
        <f>'SB1'!F25</f>
        <v>0</v>
      </c>
      <c r="K7" s="33">
        <f>'SB1'!D19</f>
        <v>2</v>
      </c>
      <c r="L7" s="17">
        <f>'SB1'!E19</f>
        <v>11</v>
      </c>
      <c r="M7" s="31">
        <f>'SB1'!F19</f>
        <v>0</v>
      </c>
      <c r="N7" s="33">
        <f>'SB1'!D31</f>
        <v>5</v>
      </c>
      <c r="O7" s="17">
        <f>'SB1'!E31</f>
        <v>14</v>
      </c>
      <c r="P7" s="31">
        <f>'SB1'!F31</f>
        <v>0</v>
      </c>
      <c r="Q7" s="11"/>
      <c r="S7" s="1"/>
      <c r="T7" s="1"/>
      <c r="U7" s="1"/>
    </row>
    <row r="8" spans="1:21" ht="13.5" thickBot="1" x14ac:dyDescent="0.25">
      <c r="B8" s="16">
        <f>'SB1'!D8</f>
        <v>5</v>
      </c>
      <c r="C8" s="17">
        <f>'SB1'!E8</f>
        <v>10</v>
      </c>
      <c r="D8" s="31">
        <f>'SB1'!F8</f>
        <v>0</v>
      </c>
      <c r="E8" s="34">
        <f>'SB1'!D14</f>
        <v>8</v>
      </c>
      <c r="F8" s="35">
        <f>'SB1'!E14</f>
        <v>8</v>
      </c>
      <c r="G8" s="36">
        <f>'SB1'!F14</f>
        <v>0</v>
      </c>
      <c r="H8" s="34">
        <f>'SB1'!D26</f>
        <v>4</v>
      </c>
      <c r="I8" s="35">
        <f>'SB1'!E26</f>
        <v>14</v>
      </c>
      <c r="J8" s="36">
        <f>'SB1'!F26</f>
        <v>0</v>
      </c>
      <c r="K8" s="34">
        <f>'SB1'!D20</f>
        <v>0</v>
      </c>
      <c r="L8" s="35">
        <f>'SB1'!E20</f>
        <v>0</v>
      </c>
      <c r="M8" s="36">
        <f>'SB1'!F20</f>
        <v>0</v>
      </c>
      <c r="N8" s="34">
        <f>'SB1'!D32</f>
        <v>4</v>
      </c>
      <c r="O8" s="35">
        <f>'SB1'!E32</f>
        <v>0</v>
      </c>
      <c r="P8" s="36">
        <f>'SB1'!F32</f>
        <v>8</v>
      </c>
      <c r="Q8" s="11"/>
      <c r="S8" s="1"/>
      <c r="T8" s="1"/>
      <c r="U8" s="1"/>
    </row>
    <row r="9" spans="1:21" ht="13.5" thickBot="1" x14ac:dyDescent="0.25">
      <c r="A9" t="s">
        <v>16</v>
      </c>
      <c r="B9" s="2">
        <f t="shared" ref="B9:P9" si="0">SUM(B3:B8)</f>
        <v>26</v>
      </c>
      <c r="C9" s="2">
        <f t="shared" si="0"/>
        <v>49</v>
      </c>
      <c r="D9" s="32">
        <f t="shared" si="0"/>
        <v>0</v>
      </c>
      <c r="E9" s="30">
        <f t="shared" si="0"/>
        <v>18</v>
      </c>
      <c r="F9" s="2">
        <f t="shared" si="0"/>
        <v>38</v>
      </c>
      <c r="G9" s="32">
        <f t="shared" si="0"/>
        <v>0</v>
      </c>
      <c r="H9" s="30">
        <f t="shared" si="0"/>
        <v>49</v>
      </c>
      <c r="I9" s="2">
        <f t="shared" si="0"/>
        <v>50</v>
      </c>
      <c r="J9" s="32">
        <f t="shared" si="0"/>
        <v>8</v>
      </c>
      <c r="K9" s="30">
        <f t="shared" si="0"/>
        <v>7</v>
      </c>
      <c r="L9" s="2">
        <f t="shared" si="0"/>
        <v>45</v>
      </c>
      <c r="M9" s="32">
        <f t="shared" si="0"/>
        <v>0</v>
      </c>
      <c r="N9" s="30">
        <f t="shared" si="0"/>
        <v>22</v>
      </c>
      <c r="O9" s="2">
        <f t="shared" si="0"/>
        <v>53</v>
      </c>
      <c r="P9" s="32">
        <f t="shared" si="0"/>
        <v>8</v>
      </c>
      <c r="Q9" s="11"/>
      <c r="S9" s="1"/>
      <c r="T9" s="1"/>
      <c r="U9" s="1"/>
    </row>
    <row r="10" spans="1:21" ht="13.5" thickBot="1" x14ac:dyDescent="0.25">
      <c r="A10" t="s">
        <v>17</v>
      </c>
      <c r="B10" s="8">
        <f>B9+TRUNC(C9/16)</f>
        <v>29</v>
      </c>
      <c r="C10" s="8">
        <f>C9-(TRUNC(C9/16)*16)+TRUNC(D9/16)</f>
        <v>1</v>
      </c>
      <c r="D10" s="48">
        <f>D9-(TRUNC(D9/16)*16)</f>
        <v>0</v>
      </c>
      <c r="E10" s="19">
        <f>E9+TRUNC(F9/16)</f>
        <v>20</v>
      </c>
      <c r="F10" s="19">
        <f>F9-(TRUNC(F9/16)*16)+TRUNC(G9/16)</f>
        <v>6</v>
      </c>
      <c r="G10" s="49">
        <f>G9-(TRUNC(G9/16)*16)</f>
        <v>0</v>
      </c>
      <c r="H10" s="8">
        <f>H9+TRUNC(I9/16)</f>
        <v>52</v>
      </c>
      <c r="I10" s="8">
        <f>I9-(TRUNC(I9/16)*16)+TRUNC(J9/16)</f>
        <v>2</v>
      </c>
      <c r="J10" s="48">
        <f>J9-(TRUNC(J9/16)*16)</f>
        <v>8</v>
      </c>
      <c r="K10" s="19">
        <f>K9+TRUNC(L9/16)</f>
        <v>9</v>
      </c>
      <c r="L10" s="19">
        <f>L9-(TRUNC(L9/16)*16)+TRUNC(M9/16)</f>
        <v>13</v>
      </c>
      <c r="M10" s="49">
        <f>M9-(TRUNC(M9/16)*16)</f>
        <v>0</v>
      </c>
      <c r="N10" s="168">
        <f>N9+TRUNC(O9/16)</f>
        <v>25</v>
      </c>
      <c r="O10" s="168">
        <f>O9-(TRUNC(O9/16)*16)+TRUNC(P9/16)</f>
        <v>5</v>
      </c>
      <c r="P10" s="169">
        <f>P9-(TRUNC(P9/16)*16)</f>
        <v>8</v>
      </c>
      <c r="Q10" s="11"/>
    </row>
    <row r="11" spans="1:21" ht="13.5" thickBot="1" x14ac:dyDescent="0.25">
      <c r="A11" t="s">
        <v>39</v>
      </c>
      <c r="B11" s="16">
        <f>Clan!D3</f>
        <v>2</v>
      </c>
      <c r="C11" s="17">
        <f>Clan!E3</f>
        <v>11</v>
      </c>
      <c r="D11" s="31">
        <f>Clan!F3</f>
        <v>0</v>
      </c>
      <c r="E11" s="33">
        <f>Clan!D10</f>
        <v>2</v>
      </c>
      <c r="F11" s="17">
        <f>Clan!E10</f>
        <v>3</v>
      </c>
      <c r="G11" s="31">
        <f>Clan!F10</f>
        <v>0</v>
      </c>
      <c r="H11" s="33">
        <f>Clan!D25</f>
        <v>5</v>
      </c>
      <c r="I11" s="17">
        <f>Clan!E25</f>
        <v>0</v>
      </c>
      <c r="J11" s="31">
        <f>Clan!F25</f>
        <v>0</v>
      </c>
      <c r="K11" s="33">
        <f>Clan!D18</f>
        <v>1</v>
      </c>
      <c r="L11" s="17">
        <f>Clan!E18</f>
        <v>12</v>
      </c>
      <c r="M11" s="31">
        <f>Clan!F18</f>
        <v>8</v>
      </c>
      <c r="N11" s="33">
        <f>Clan!D32</f>
        <v>3</v>
      </c>
      <c r="O11" s="17">
        <f>Clan!E32</f>
        <v>14</v>
      </c>
      <c r="P11" s="31">
        <f>Clan!F32</f>
        <v>0</v>
      </c>
      <c r="Q11" s="11"/>
    </row>
    <row r="12" spans="1:21" ht="13.5" thickBot="1" x14ac:dyDescent="0.25">
      <c r="B12" s="16">
        <f>Clan!D4</f>
        <v>1</v>
      </c>
      <c r="C12" s="17">
        <f>Clan!E4</f>
        <v>10</v>
      </c>
      <c r="D12" s="31">
        <f>Clan!F4</f>
        <v>0</v>
      </c>
      <c r="E12" s="33">
        <f>Clan!D11</f>
        <v>3</v>
      </c>
      <c r="F12" s="17">
        <f>Clan!E11</f>
        <v>10</v>
      </c>
      <c r="G12" s="31">
        <f>Clan!F11</f>
        <v>0</v>
      </c>
      <c r="H12" s="33">
        <f>Clan!D26</f>
        <v>3</v>
      </c>
      <c r="I12" s="17">
        <f>Clan!E26</f>
        <v>9</v>
      </c>
      <c r="J12" s="31">
        <f>Clan!F26</f>
        <v>0</v>
      </c>
      <c r="K12" s="33">
        <f>Clan!D19</f>
        <v>1</v>
      </c>
      <c r="L12" s="17">
        <f>Clan!E19</f>
        <v>0</v>
      </c>
      <c r="M12" s="31">
        <f>Clan!F19</f>
        <v>0</v>
      </c>
      <c r="N12" s="33">
        <f>Clan!D33</f>
        <v>3</v>
      </c>
      <c r="O12" s="17">
        <f>Clan!E33</f>
        <v>0</v>
      </c>
      <c r="P12" s="31">
        <f>Clan!F33</f>
        <v>0</v>
      </c>
      <c r="Q12" s="11"/>
    </row>
    <row r="13" spans="1:21" ht="13.5" thickBot="1" x14ac:dyDescent="0.25">
      <c r="B13" s="16">
        <f>Clan!D5</f>
        <v>2</v>
      </c>
      <c r="C13" s="17">
        <f>Clan!E5</f>
        <v>14</v>
      </c>
      <c r="D13" s="31">
        <f>Clan!F5</f>
        <v>0</v>
      </c>
      <c r="E13" s="33">
        <f>Clan!D14</f>
        <v>2</v>
      </c>
      <c r="F13" s="17">
        <f>Clan!E14</f>
        <v>3</v>
      </c>
      <c r="G13" s="31">
        <f>Clan!F14</f>
        <v>0</v>
      </c>
      <c r="H13" s="33">
        <f>Clan!D27</f>
        <v>4</v>
      </c>
      <c r="I13" s="17">
        <f>Clan!E27</f>
        <v>15</v>
      </c>
      <c r="J13" s="31">
        <f>Clan!F27</f>
        <v>0</v>
      </c>
      <c r="K13" s="33">
        <f>Clan!D20</f>
        <v>5</v>
      </c>
      <c r="L13" s="17">
        <f>Clan!E20</f>
        <v>10</v>
      </c>
      <c r="M13" s="31">
        <f>Clan!F20</f>
        <v>0</v>
      </c>
      <c r="N13" s="33">
        <f>Clan!D35</f>
        <v>1</v>
      </c>
      <c r="O13" s="17">
        <f>Clan!E35</f>
        <v>0</v>
      </c>
      <c r="P13" s="31">
        <f>Clan!F35</f>
        <v>8</v>
      </c>
      <c r="Q13" s="11"/>
    </row>
    <row r="14" spans="1:21" ht="13.5" thickBot="1" x14ac:dyDescent="0.25">
      <c r="B14" s="16">
        <f>Clan!D6</f>
        <v>2</v>
      </c>
      <c r="C14" s="17">
        <f>Clan!E6</f>
        <v>8</v>
      </c>
      <c r="D14" s="31">
        <f>Clan!F6</f>
        <v>0</v>
      </c>
      <c r="E14" s="33">
        <f>Clan!D15</f>
        <v>1</v>
      </c>
      <c r="F14" s="17">
        <f>Clan!E15</f>
        <v>6</v>
      </c>
      <c r="G14" s="31">
        <f>Clan!F15</f>
        <v>0</v>
      </c>
      <c r="H14" s="33">
        <f>Clan!D28</f>
        <v>5</v>
      </c>
      <c r="I14" s="17">
        <f>Clan!E28</f>
        <v>6</v>
      </c>
      <c r="J14" s="31">
        <f>Clan!F28</f>
        <v>0</v>
      </c>
      <c r="K14" s="33">
        <f>Clan!D21</f>
        <v>1</v>
      </c>
      <c r="L14" s="17">
        <f>Clan!E21</f>
        <v>8</v>
      </c>
      <c r="M14" s="31">
        <f>Clan!F21</f>
        <v>0</v>
      </c>
      <c r="N14" s="33">
        <f>Clan!D36</f>
        <v>0</v>
      </c>
      <c r="O14" s="17">
        <f>Clan!E36</f>
        <v>15</v>
      </c>
      <c r="P14" s="31">
        <f>Clan!F36</f>
        <v>0</v>
      </c>
      <c r="Q14" s="11"/>
    </row>
    <row r="15" spans="1:21" ht="13.5" thickBot="1" x14ac:dyDescent="0.25">
      <c r="B15" s="16">
        <f>Clan!D8</f>
        <v>1</v>
      </c>
      <c r="C15" s="17">
        <f>Clan!E8</f>
        <v>13</v>
      </c>
      <c r="D15" s="31">
        <f>Clan!F8</f>
        <v>8</v>
      </c>
      <c r="E15" s="33">
        <f>Clan!D16</f>
        <v>3</v>
      </c>
      <c r="F15" s="17">
        <f>Clan!E16</f>
        <v>10</v>
      </c>
      <c r="G15" s="31">
        <f>Clan!F16</f>
        <v>0</v>
      </c>
      <c r="H15" s="33">
        <f>Clan!D29</f>
        <v>4</v>
      </c>
      <c r="I15" s="17">
        <f>Clan!E29</f>
        <v>3</v>
      </c>
      <c r="J15" s="31">
        <f>Clan!F29</f>
        <v>0</v>
      </c>
      <c r="K15" s="33">
        <f>Clan!D23</f>
        <v>2</v>
      </c>
      <c r="L15" s="17">
        <f>Clan!E23</f>
        <v>2</v>
      </c>
      <c r="M15" s="31">
        <f>Clan!F23</f>
        <v>0</v>
      </c>
      <c r="N15" s="33">
        <f>Clan!D37</f>
        <v>5</v>
      </c>
      <c r="O15" s="17">
        <f>Clan!E37</f>
        <v>3</v>
      </c>
      <c r="P15" s="31">
        <f>Clan!F37</f>
        <v>0</v>
      </c>
      <c r="Q15" s="11"/>
    </row>
    <row r="16" spans="1:21" ht="13.5" thickBot="1" x14ac:dyDescent="0.25">
      <c r="B16" s="37">
        <f>Clan!D9</f>
        <v>3</v>
      </c>
      <c r="C16" s="35">
        <f>Clan!E9</f>
        <v>12</v>
      </c>
      <c r="D16" s="36">
        <f>Clan!F9</f>
        <v>0</v>
      </c>
      <c r="E16" s="33">
        <f>Clan!D17</f>
        <v>6</v>
      </c>
      <c r="F16" s="17">
        <f>Clan!E17</f>
        <v>1</v>
      </c>
      <c r="G16" s="31">
        <f>Clan!F17</f>
        <v>0</v>
      </c>
      <c r="H16" s="33">
        <f>Clan!D30</f>
        <v>2</v>
      </c>
      <c r="I16" s="17">
        <f>Clan!E30</f>
        <v>5</v>
      </c>
      <c r="J16" s="31">
        <f>Clan!F30</f>
        <v>8</v>
      </c>
      <c r="K16" s="33">
        <f>Clan!D24</f>
        <v>3</v>
      </c>
      <c r="L16" s="17">
        <f>Clan!E24</f>
        <v>13</v>
      </c>
      <c r="M16" s="31">
        <f>Clan!F24</f>
        <v>0</v>
      </c>
      <c r="N16" s="34">
        <f>Clan!D38</f>
        <v>4</v>
      </c>
      <c r="O16" s="35">
        <f>Clan!E38</f>
        <v>11</v>
      </c>
      <c r="P16" s="36">
        <f>Clan!F38</f>
        <v>0</v>
      </c>
      <c r="Q16" s="11"/>
    </row>
    <row r="17" spans="1:17" ht="13.5" thickBot="1" x14ac:dyDescent="0.25">
      <c r="A17" t="s">
        <v>16</v>
      </c>
      <c r="B17" s="37">
        <f t="shared" ref="B17:P17" si="1">SUM(B11:B16)</f>
        <v>11</v>
      </c>
      <c r="C17" s="37">
        <f t="shared" si="1"/>
        <v>68</v>
      </c>
      <c r="D17" s="37">
        <f t="shared" si="1"/>
        <v>8</v>
      </c>
      <c r="E17" s="37">
        <f t="shared" si="1"/>
        <v>17</v>
      </c>
      <c r="F17" s="37">
        <f t="shared" si="1"/>
        <v>33</v>
      </c>
      <c r="G17" s="37">
        <f t="shared" si="1"/>
        <v>0</v>
      </c>
      <c r="H17" s="37">
        <f>SUM(H11:H16)</f>
        <v>23</v>
      </c>
      <c r="I17" s="37">
        <f t="shared" si="1"/>
        <v>38</v>
      </c>
      <c r="J17" s="37">
        <f>SUM(J11:J16)</f>
        <v>8</v>
      </c>
      <c r="K17" s="37">
        <f t="shared" si="1"/>
        <v>13</v>
      </c>
      <c r="L17" s="37">
        <f t="shared" si="1"/>
        <v>45</v>
      </c>
      <c r="M17" s="37">
        <f t="shared" si="1"/>
        <v>8</v>
      </c>
      <c r="N17" s="37">
        <f t="shared" si="1"/>
        <v>16</v>
      </c>
      <c r="O17" s="37">
        <f t="shared" si="1"/>
        <v>43</v>
      </c>
      <c r="P17" s="32">
        <f t="shared" si="1"/>
        <v>8</v>
      </c>
      <c r="Q17" s="11"/>
    </row>
    <row r="18" spans="1:17" ht="13.5" thickBot="1" x14ac:dyDescent="0.25">
      <c r="A18" t="s">
        <v>17</v>
      </c>
      <c r="B18" s="8">
        <f>B17+TRUNC(C17/16)</f>
        <v>15</v>
      </c>
      <c r="C18" s="8">
        <f>C17-(TRUNC(C17/16)*16)+TRUNC(D17/16)</f>
        <v>4</v>
      </c>
      <c r="D18" s="48">
        <f>D17-(TRUNC(D17/16)*16)</f>
        <v>8</v>
      </c>
      <c r="E18" s="19">
        <f>E17+TRUNC(F17/16)</f>
        <v>19</v>
      </c>
      <c r="F18" s="19">
        <f>F17-(TRUNC(F17/16)*16)+TRUNC(G17/16)</f>
        <v>1</v>
      </c>
      <c r="G18" s="49">
        <f>G17-(TRUNC(G17/16)*16)</f>
        <v>0</v>
      </c>
      <c r="H18" s="8">
        <f>H17+TRUNC(I17/16)</f>
        <v>25</v>
      </c>
      <c r="I18" s="8">
        <f>I17-(TRUNC(I17/16)*16)+TRUNC(J17/16)</f>
        <v>6</v>
      </c>
      <c r="J18" s="48">
        <f>J17-(TRUNC(J17/16)*16)</f>
        <v>8</v>
      </c>
      <c r="K18" s="19">
        <f>K17+TRUNC(L17/16)</f>
        <v>15</v>
      </c>
      <c r="L18" s="19">
        <f>L17-(TRUNC(L17/16)*16)+TRUNC(M17/16)</f>
        <v>13</v>
      </c>
      <c r="M18" s="49">
        <f>M17-(TRUNC(M17/16)*16)</f>
        <v>8</v>
      </c>
      <c r="N18" s="170">
        <f>N17+TRUNC(O17/16)</f>
        <v>18</v>
      </c>
      <c r="O18" s="170">
        <f>O17-(TRUNC(O17/16)*16)+TRUNC(P17/16)</f>
        <v>11</v>
      </c>
      <c r="P18" s="49">
        <f>P17-(TRUNC(P17/16)*16)</f>
        <v>8</v>
      </c>
      <c r="Q18" s="11"/>
    </row>
    <row r="19" spans="1:17" ht="13.5" thickBot="1" x14ac:dyDescent="0.25">
      <c r="A19" t="s">
        <v>40</v>
      </c>
      <c r="B19" s="171">
        <f>Lech1!D4</f>
        <v>1</v>
      </c>
      <c r="C19" s="171">
        <f>Lech1!E4</f>
        <v>4</v>
      </c>
      <c r="D19" s="171">
        <f>Lech1!F4</f>
        <v>0</v>
      </c>
      <c r="E19" s="17">
        <f>Lech1!D11</f>
        <v>0</v>
      </c>
      <c r="F19" s="16">
        <f>Lech1!E11</f>
        <v>11</v>
      </c>
      <c r="G19" s="46">
        <f>Lech1!F11</f>
        <v>0</v>
      </c>
      <c r="H19" s="17">
        <f>Lech1!D30</f>
        <v>2</v>
      </c>
      <c r="I19" s="16">
        <f>Lech1!E30</f>
        <v>15</v>
      </c>
      <c r="J19" s="46">
        <f>Lech1!F30</f>
        <v>0</v>
      </c>
      <c r="K19" s="17">
        <f>Lech1!D23</f>
        <v>0</v>
      </c>
      <c r="L19" s="16">
        <f>Lech1!E23</f>
        <v>6</v>
      </c>
      <c r="M19" s="46">
        <f>Lech1!F23</f>
        <v>0</v>
      </c>
      <c r="N19" s="2">
        <f>Lech1!D37</f>
        <v>5</v>
      </c>
      <c r="O19" s="2">
        <f>Lech1!E37</f>
        <v>8</v>
      </c>
      <c r="P19" s="32">
        <f>Lech1!F37</f>
        <v>0</v>
      </c>
      <c r="Q19" s="11"/>
    </row>
    <row r="20" spans="1:17" ht="13.5" thickBot="1" x14ac:dyDescent="0.25">
      <c r="B20" s="171">
        <f>Lech1!D5</f>
        <v>2</v>
      </c>
      <c r="C20" s="171">
        <f>Lech1!E5</f>
        <v>6</v>
      </c>
      <c r="D20" s="171">
        <f>Lech1!F5</f>
        <v>0</v>
      </c>
      <c r="E20" s="17">
        <f>Lech1!D14</f>
        <v>1</v>
      </c>
      <c r="F20" s="16">
        <f>Lech1!E14</f>
        <v>8</v>
      </c>
      <c r="G20" s="46">
        <f>Lech1!F14</f>
        <v>0</v>
      </c>
      <c r="H20" s="17">
        <f>Lech1!D31</f>
        <v>2</v>
      </c>
      <c r="I20" s="16">
        <f>Lech1!E31</f>
        <v>7</v>
      </c>
      <c r="J20" s="46">
        <f>Lech1!F31</f>
        <v>0</v>
      </c>
      <c r="K20" s="17">
        <f>Lech1!D25</f>
        <v>0</v>
      </c>
      <c r="L20" s="16">
        <f>Lech1!E25</f>
        <v>5</v>
      </c>
      <c r="M20" s="46">
        <f>Lech1!F25</f>
        <v>0</v>
      </c>
      <c r="N20" s="2">
        <f>Lech1!D38</f>
        <v>1</v>
      </c>
      <c r="O20" s="2">
        <f>Lech1!E38</f>
        <v>6</v>
      </c>
      <c r="P20" s="32">
        <f>Lech1!F38</f>
        <v>0</v>
      </c>
      <c r="Q20" s="11"/>
    </row>
    <row r="21" spans="1:17" ht="13.5" thickBot="1" x14ac:dyDescent="0.25">
      <c r="B21" s="171">
        <f>Lech1!D6</f>
        <v>1</v>
      </c>
      <c r="C21" s="171">
        <f>Lech1!E6</f>
        <v>3</v>
      </c>
      <c r="D21" s="171">
        <f>Lech1!F6</f>
        <v>0</v>
      </c>
      <c r="E21" s="17">
        <f>Lech1!D16</f>
        <v>0</v>
      </c>
      <c r="F21" s="16">
        <f>Lech1!E16</f>
        <v>15</v>
      </c>
      <c r="G21" s="46">
        <f>Lech1!F16</f>
        <v>0</v>
      </c>
      <c r="H21" s="17">
        <f>Lech1!D32</f>
        <v>1</v>
      </c>
      <c r="I21" s="16">
        <f>Lech1!E32</f>
        <v>8</v>
      </c>
      <c r="J21" s="46">
        <f>Lech1!F32</f>
        <v>0</v>
      </c>
      <c r="K21" s="17">
        <f>Lech1!D27</f>
        <v>3</v>
      </c>
      <c r="L21" s="16">
        <f>Lech1!E27</f>
        <v>15</v>
      </c>
      <c r="M21" s="46">
        <f>Lech1!F27</f>
        <v>0</v>
      </c>
      <c r="N21" s="2">
        <f>Lech1!D40</f>
        <v>13</v>
      </c>
      <c r="O21" s="2">
        <f>Lech1!E40</f>
        <v>3</v>
      </c>
      <c r="P21" s="32">
        <f>Lech1!F40</f>
        <v>0</v>
      </c>
      <c r="Q21" s="11"/>
    </row>
    <row r="22" spans="1:17" ht="13.5" thickBot="1" x14ac:dyDescent="0.25">
      <c r="B22" s="171">
        <f>Lech1!D10</f>
        <v>2</v>
      </c>
      <c r="C22" s="171">
        <f>Lech1!E10</f>
        <v>0</v>
      </c>
      <c r="D22" s="171">
        <f>Lech1!F10</f>
        <v>0</v>
      </c>
      <c r="E22" s="17">
        <f>Lech1!D12</f>
        <v>0</v>
      </c>
      <c r="F22" s="16">
        <f>Lech1!E12</f>
        <v>9</v>
      </c>
      <c r="G22" s="46">
        <f>Lech1!F12</f>
        <v>0</v>
      </c>
      <c r="H22" s="17">
        <f>Lech1!D33</f>
        <v>10</v>
      </c>
      <c r="I22" s="16">
        <f>Lech1!E33</f>
        <v>11</v>
      </c>
      <c r="J22" s="46">
        <f>Lech1!F33</f>
        <v>0</v>
      </c>
      <c r="K22" s="17">
        <f>Lech1!D28</f>
        <v>0</v>
      </c>
      <c r="L22" s="16">
        <f>Lech1!E28</f>
        <v>14</v>
      </c>
      <c r="M22" s="46">
        <f>Lech1!F28</f>
        <v>8</v>
      </c>
      <c r="N22" s="2">
        <f>Lech1!D41</f>
        <v>0</v>
      </c>
      <c r="O22" s="2">
        <f>Lech1!E41</f>
        <v>8</v>
      </c>
      <c r="P22" s="32">
        <f>Lech1!F41</f>
        <v>8</v>
      </c>
      <c r="Q22" s="11"/>
    </row>
    <row r="23" spans="1:17" ht="13.5" thickBot="1" x14ac:dyDescent="0.25">
      <c r="B23" s="171">
        <f>Lech1!D8</f>
        <v>3</v>
      </c>
      <c r="C23" s="171">
        <f>Lech1!E8</f>
        <v>4</v>
      </c>
      <c r="D23" s="171">
        <f>Lech1!F8</f>
        <v>0</v>
      </c>
      <c r="E23" s="17">
        <f>Lech1!D15</f>
        <v>1</v>
      </c>
      <c r="F23" s="16">
        <f>Lech1!E15</f>
        <v>0</v>
      </c>
      <c r="G23" s="46">
        <f>Lech1!F15</f>
        <v>0</v>
      </c>
      <c r="H23" s="17">
        <f>Lech1!D34</f>
        <v>0</v>
      </c>
      <c r="I23" s="16">
        <f>Lech1!E34</f>
        <v>15</v>
      </c>
      <c r="J23" s="46">
        <f>Lech1!F34</f>
        <v>0</v>
      </c>
      <c r="K23" s="17">
        <f>Lech1!D29</f>
        <v>0</v>
      </c>
      <c r="L23" s="16">
        <f>Lech1!E29</f>
        <v>7</v>
      </c>
      <c r="M23" s="46">
        <f>Lech1!F29</f>
        <v>0</v>
      </c>
      <c r="N23" s="2">
        <f>Lech1!D42</f>
        <v>3</v>
      </c>
      <c r="O23" s="2">
        <f>Lech1!E42</f>
        <v>2</v>
      </c>
      <c r="P23" s="32">
        <f>Lech1!F42</f>
        <v>0</v>
      </c>
      <c r="Q23" s="11"/>
    </row>
    <row r="24" spans="1:17" ht="13.5" thickBot="1" x14ac:dyDescent="0.25">
      <c r="B24" s="171">
        <f>Lech1!D3</f>
        <v>2</v>
      </c>
      <c r="C24" s="171">
        <f>Lech1!E3</f>
        <v>1</v>
      </c>
      <c r="D24" s="171">
        <f>Lech1!F3</f>
        <v>0</v>
      </c>
      <c r="E24" s="17">
        <f>Lech1!D19</f>
        <v>7</v>
      </c>
      <c r="F24" s="16">
        <f>Lech1!E19</f>
        <v>4</v>
      </c>
      <c r="G24" s="46">
        <f>Lech1!F19</f>
        <v>0</v>
      </c>
      <c r="H24" s="17">
        <f>Lech1!D35</f>
        <v>1</v>
      </c>
      <c r="I24" s="16">
        <f>Lech1!E35</f>
        <v>10</v>
      </c>
      <c r="J24" s="46">
        <f>Lech1!F35</f>
        <v>0</v>
      </c>
      <c r="K24" s="17">
        <f>Lech1!D21</f>
        <v>1</v>
      </c>
      <c r="L24" s="16">
        <f>Lech1!E21</f>
        <v>10</v>
      </c>
      <c r="M24" s="46">
        <f>Lech1!F21</f>
        <v>0</v>
      </c>
      <c r="N24" s="2">
        <f>Lech1!D44</f>
        <v>3</v>
      </c>
      <c r="O24" s="2">
        <f>Lech1!E44</f>
        <v>7</v>
      </c>
      <c r="P24" s="32">
        <f>Lech1!F44</f>
        <v>0</v>
      </c>
      <c r="Q24" s="11"/>
    </row>
    <row r="25" spans="1:17" ht="13.5" thickBot="1" x14ac:dyDescent="0.25">
      <c r="A25" t="s">
        <v>16</v>
      </c>
      <c r="B25" s="172">
        <f t="shared" ref="B25:P25" si="2">SUM(B19:B24)</f>
        <v>11</v>
      </c>
      <c r="C25" s="172">
        <f t="shared" si="2"/>
        <v>18</v>
      </c>
      <c r="D25" s="172">
        <f t="shared" si="2"/>
        <v>0</v>
      </c>
      <c r="E25" s="30">
        <f t="shared" si="2"/>
        <v>9</v>
      </c>
      <c r="F25" s="2">
        <f t="shared" si="2"/>
        <v>47</v>
      </c>
      <c r="G25" s="32">
        <f t="shared" si="2"/>
        <v>0</v>
      </c>
      <c r="H25" s="30">
        <f t="shared" si="2"/>
        <v>16</v>
      </c>
      <c r="I25" s="2">
        <f t="shared" si="2"/>
        <v>66</v>
      </c>
      <c r="J25" s="32">
        <f t="shared" si="2"/>
        <v>0</v>
      </c>
      <c r="K25" s="30">
        <f t="shared" si="2"/>
        <v>4</v>
      </c>
      <c r="L25" s="2">
        <f t="shared" si="2"/>
        <v>57</v>
      </c>
      <c r="M25" s="32">
        <f t="shared" si="2"/>
        <v>8</v>
      </c>
      <c r="N25" s="30">
        <f t="shared" si="2"/>
        <v>25</v>
      </c>
      <c r="O25" s="2">
        <f t="shared" si="2"/>
        <v>34</v>
      </c>
      <c r="P25" s="32">
        <f t="shared" si="2"/>
        <v>8</v>
      </c>
      <c r="Q25" s="11"/>
    </row>
    <row r="26" spans="1:17" ht="13.5" thickBot="1" x14ac:dyDescent="0.25">
      <c r="A26" t="s">
        <v>17</v>
      </c>
      <c r="B26" s="173">
        <f>B25+TRUNC(C25/16)</f>
        <v>12</v>
      </c>
      <c r="C26" s="173">
        <f>C25-(TRUNC(C25/16)*16)+TRUNC(D25/16)</f>
        <v>2</v>
      </c>
      <c r="D26" s="173">
        <f>D25-(TRUNC(D25/16)*16)</f>
        <v>0</v>
      </c>
      <c r="E26" s="19">
        <f>E25+TRUNC(F25/16)</f>
        <v>11</v>
      </c>
      <c r="F26" s="19">
        <f>F25-(TRUNC(F25/16)*16)+TRUNC(G25/16)</f>
        <v>15</v>
      </c>
      <c r="G26" s="49">
        <f>G25-(TRUNC(G25/16)*16)</f>
        <v>0</v>
      </c>
      <c r="H26" s="8">
        <f>H25+TRUNC(I25/16)</f>
        <v>20</v>
      </c>
      <c r="I26" s="8">
        <f>I25-(TRUNC(I25/16)*16)+TRUNC(J25/16)</f>
        <v>2</v>
      </c>
      <c r="J26" s="48">
        <f>J25-(TRUNC(J25/16)*16)</f>
        <v>0</v>
      </c>
      <c r="K26" s="19">
        <f>K25+TRUNC(L25/16)</f>
        <v>7</v>
      </c>
      <c r="L26" s="19">
        <f>L25-(TRUNC(L25/16)*16)+TRUNC(M25/16)</f>
        <v>9</v>
      </c>
      <c r="M26" s="49">
        <f>M25-(TRUNC(M25/16)*16)</f>
        <v>8</v>
      </c>
      <c r="N26" s="170">
        <f>N25+TRUNC(O25/16)</f>
        <v>27</v>
      </c>
      <c r="O26" s="170">
        <f>O25-(TRUNC(O25/16)*16)+TRUNC(P25/16)</f>
        <v>2</v>
      </c>
      <c r="P26" s="49">
        <f>P25-(TRUNC(P25/16)*16)</f>
        <v>8</v>
      </c>
      <c r="Q26" s="11"/>
    </row>
    <row r="27" spans="1:17" ht="13.5" thickBot="1" x14ac:dyDescent="0.25">
      <c r="A27" t="s">
        <v>41</v>
      </c>
      <c r="B27" s="171">
        <f>'Rad1'!D3</f>
        <v>4</v>
      </c>
      <c r="C27" s="171">
        <f>'Rad1'!E3</f>
        <v>4</v>
      </c>
      <c r="D27" s="171">
        <f>'Rad1'!F3</f>
        <v>0</v>
      </c>
      <c r="E27" s="17">
        <f>'Rad1'!D11</f>
        <v>14</v>
      </c>
      <c r="F27" s="16">
        <f>'Rad1'!E11</f>
        <v>6</v>
      </c>
      <c r="G27" s="46">
        <f>'Rad1'!F11</f>
        <v>0</v>
      </c>
      <c r="H27" s="17">
        <f>'Rad1'!D30</f>
        <v>10</v>
      </c>
      <c r="I27" s="16">
        <f>'Rad1'!E30</f>
        <v>1</v>
      </c>
      <c r="J27" s="46">
        <f>'Rad1'!F30</f>
        <v>0</v>
      </c>
      <c r="K27" s="17">
        <f>'Rad1'!D20</f>
        <v>0</v>
      </c>
      <c r="L27" s="16">
        <f>'Rad1'!E20</f>
        <v>6</v>
      </c>
      <c r="M27" s="46">
        <f>'Rad1'!F20</f>
        <v>0</v>
      </c>
      <c r="N27" s="17">
        <f>'Rad1'!D37</f>
        <v>3</v>
      </c>
      <c r="O27" s="16">
        <f>'Rad1'!E37</f>
        <v>15</v>
      </c>
      <c r="P27" s="46">
        <f>'Rad1'!F37</f>
        <v>0</v>
      </c>
      <c r="Q27" s="11"/>
    </row>
    <row r="28" spans="1:17" ht="13.5" thickBot="1" x14ac:dyDescent="0.25">
      <c r="B28" s="171">
        <f>'Rad1'!D4</f>
        <v>2</v>
      </c>
      <c r="C28" s="171">
        <f>'Rad1'!E4</f>
        <v>11</v>
      </c>
      <c r="D28" s="171">
        <f>'Rad1'!F4</f>
        <v>0</v>
      </c>
      <c r="E28" s="17">
        <f>'Rad1'!D12</f>
        <v>0</v>
      </c>
      <c r="F28" s="16">
        <f>'Rad1'!E12</f>
        <v>0</v>
      </c>
      <c r="G28" s="46">
        <f>'Rad1'!F12</f>
        <v>8</v>
      </c>
      <c r="H28" s="17">
        <f>'Rad1'!D31</f>
        <v>3</v>
      </c>
      <c r="I28" s="16">
        <f>'Rad1'!E31</f>
        <v>14</v>
      </c>
      <c r="J28" s="46">
        <f>'Rad1'!F31</f>
        <v>8</v>
      </c>
      <c r="K28" s="17">
        <f>'Rad1'!D21</f>
        <v>0</v>
      </c>
      <c r="L28" s="16">
        <f>'Rad1'!E21</f>
        <v>5</v>
      </c>
      <c r="M28" s="46">
        <f>'Rad1'!F21</f>
        <v>0</v>
      </c>
      <c r="N28" s="17">
        <f>'Rad1'!D38</f>
        <v>1</v>
      </c>
      <c r="O28" s="16">
        <f>'Rad1'!E38</f>
        <v>5</v>
      </c>
      <c r="P28" s="46">
        <f>'Rad1'!F38</f>
        <v>0</v>
      </c>
      <c r="Q28" s="11"/>
    </row>
    <row r="29" spans="1:17" ht="13.5" thickBot="1" x14ac:dyDescent="0.25">
      <c r="B29" s="171">
        <f>'Rad1'!D5</f>
        <v>0</v>
      </c>
      <c r="C29" s="171">
        <f>'Rad1'!E5</f>
        <v>13</v>
      </c>
      <c r="D29" s="171">
        <f>'Rad1'!F5</f>
        <v>0</v>
      </c>
      <c r="E29" s="17">
        <f>'Rad1'!D14</f>
        <v>0</v>
      </c>
      <c r="F29" s="16">
        <f>'Rad1'!E14</f>
        <v>3</v>
      </c>
      <c r="G29" s="46">
        <f>'Rad1'!F14</f>
        <v>0</v>
      </c>
      <c r="H29" s="17">
        <f>'Rad1'!D32</f>
        <v>0</v>
      </c>
      <c r="I29" s="16">
        <f>'Rad1'!E32</f>
        <v>2</v>
      </c>
      <c r="J29" s="46">
        <f>'Rad1'!F32</f>
        <v>0</v>
      </c>
      <c r="K29" s="17">
        <f>'Rad1'!D22</f>
        <v>0</v>
      </c>
      <c r="L29" s="16">
        <f>'Rad1'!E22</f>
        <v>8</v>
      </c>
      <c r="M29" s="46">
        <f>'Rad1'!F22</f>
        <v>8</v>
      </c>
      <c r="N29" s="17">
        <f>'Rad1'!D40</f>
        <v>4</v>
      </c>
      <c r="O29" s="16">
        <f>'Rad1'!E40</f>
        <v>2</v>
      </c>
      <c r="P29" s="46">
        <f>'Rad1'!F40</f>
        <v>0</v>
      </c>
      <c r="Q29" s="11"/>
    </row>
    <row r="30" spans="1:17" ht="13.5" thickBot="1" x14ac:dyDescent="0.25">
      <c r="B30" s="171">
        <f>'Rad1'!D6</f>
        <v>16</v>
      </c>
      <c r="C30" s="171">
        <f>'Rad1'!E6</f>
        <v>2</v>
      </c>
      <c r="D30" s="171">
        <f>'Rad1'!F6</f>
        <v>0</v>
      </c>
      <c r="E30" s="17">
        <f>'Rad1'!D15</f>
        <v>8</v>
      </c>
      <c r="F30" s="16">
        <f>'Rad1'!E15</f>
        <v>13</v>
      </c>
      <c r="G30" s="32">
        <f>'Rad1'!F15</f>
        <v>0</v>
      </c>
      <c r="H30" s="17">
        <f>'Rad1'!D33</f>
        <v>5</v>
      </c>
      <c r="I30" s="16">
        <f>'Rad1'!E33</f>
        <v>8</v>
      </c>
      <c r="J30" s="46">
        <f>'Rad1'!F33</f>
        <v>0</v>
      </c>
      <c r="K30" s="17">
        <f>'Rad1'!D23</f>
        <v>0</v>
      </c>
      <c r="L30" s="16">
        <f>'Rad1'!E23</f>
        <v>12</v>
      </c>
      <c r="M30" s="46">
        <f>'Rad1'!F23</f>
        <v>0</v>
      </c>
      <c r="N30" s="17">
        <f>'Rad1'!D41</f>
        <v>0</v>
      </c>
      <c r="O30" s="16">
        <f>'Rad1'!E41</f>
        <v>0</v>
      </c>
      <c r="P30" s="46">
        <f>'Rad1'!F41</f>
        <v>8</v>
      </c>
      <c r="Q30" s="11"/>
    </row>
    <row r="31" spans="1:17" ht="13.5" thickBot="1" x14ac:dyDescent="0.25">
      <c r="B31" s="171">
        <f>'Rad1'!D8</f>
        <v>14</v>
      </c>
      <c r="C31" s="171">
        <f>'Rad1'!E8</f>
        <v>1</v>
      </c>
      <c r="D31" s="171">
        <f>'Rad1'!F8</f>
        <v>0</v>
      </c>
      <c r="E31" s="17">
        <f>'Rad1'!D16</f>
        <v>4</v>
      </c>
      <c r="F31" s="16">
        <f>'Rad1'!E16</f>
        <v>0</v>
      </c>
      <c r="G31" s="46">
        <f>'Rad1'!F16</f>
        <v>0</v>
      </c>
      <c r="H31" s="17">
        <f>'Rad1'!D34</f>
        <v>2</v>
      </c>
      <c r="I31" s="16">
        <f>'Rad1'!E34</f>
        <v>8</v>
      </c>
      <c r="J31" s="46">
        <f>'Rad1'!F34</f>
        <v>0</v>
      </c>
      <c r="K31" s="17">
        <f>'Rad1'!D27</f>
        <v>20</v>
      </c>
      <c r="L31" s="16">
        <f>'Rad1'!E27</f>
        <v>8</v>
      </c>
      <c r="M31" s="46">
        <f>'Rad1'!F27</f>
        <v>0</v>
      </c>
      <c r="N31" s="17">
        <f>'Rad1'!D42</f>
        <v>6</v>
      </c>
      <c r="O31" s="16">
        <f>'Rad1'!E42</f>
        <v>8</v>
      </c>
      <c r="P31" s="46">
        <f>'Rad1'!F42</f>
        <v>0</v>
      </c>
      <c r="Q31" s="11"/>
    </row>
    <row r="32" spans="1:17" ht="13.5" thickBot="1" x14ac:dyDescent="0.25">
      <c r="B32" s="171">
        <f>'Rad1'!D10</f>
        <v>6</v>
      </c>
      <c r="C32" s="171">
        <f>'Rad1'!E10</f>
        <v>10</v>
      </c>
      <c r="D32" s="171">
        <f>'Rad1'!F10</f>
        <v>0</v>
      </c>
      <c r="E32" s="17">
        <f>'Rad1'!D19</f>
        <v>3</v>
      </c>
      <c r="F32" s="16">
        <f>'Rad1'!E19</f>
        <v>10</v>
      </c>
      <c r="G32" s="46">
        <f>'Rad1'!F19</f>
        <v>0</v>
      </c>
      <c r="H32" s="17">
        <f>'Rad1'!D35</f>
        <v>5</v>
      </c>
      <c r="I32" s="16">
        <f>'Rad1'!E35</f>
        <v>5</v>
      </c>
      <c r="J32" s="46">
        <f>'Rad1'!F35</f>
        <v>0</v>
      </c>
      <c r="K32" s="17">
        <f>'Rad1'!D28</f>
        <v>1</v>
      </c>
      <c r="L32" s="16">
        <f>'Rad1'!E28</f>
        <v>1</v>
      </c>
      <c r="M32" s="46">
        <f>'Rad1'!F28</f>
        <v>0</v>
      </c>
      <c r="N32" s="17">
        <f>'Rad1'!D44</f>
        <v>0</v>
      </c>
      <c r="O32" s="16">
        <f>'Rad1'!E44</f>
        <v>14</v>
      </c>
      <c r="P32" s="46">
        <f>'Rad1'!F44</f>
        <v>8</v>
      </c>
      <c r="Q32" s="11"/>
    </row>
    <row r="33" spans="1:17" ht="13.5" thickBot="1" x14ac:dyDescent="0.25">
      <c r="A33" t="s">
        <v>16</v>
      </c>
      <c r="B33" s="172">
        <f t="shared" ref="B33:P33" si="3">SUM(B27:B32)</f>
        <v>42</v>
      </c>
      <c r="C33" s="172">
        <f t="shared" si="3"/>
        <v>41</v>
      </c>
      <c r="D33" s="172">
        <f t="shared" si="3"/>
        <v>0</v>
      </c>
      <c r="E33" s="30">
        <f t="shared" si="3"/>
        <v>29</v>
      </c>
      <c r="F33" s="2">
        <f t="shared" si="3"/>
        <v>32</v>
      </c>
      <c r="G33" s="32">
        <f t="shared" si="3"/>
        <v>8</v>
      </c>
      <c r="H33" s="30">
        <f t="shared" si="3"/>
        <v>25</v>
      </c>
      <c r="I33" s="2">
        <f t="shared" si="3"/>
        <v>38</v>
      </c>
      <c r="J33" s="32">
        <f t="shared" si="3"/>
        <v>8</v>
      </c>
      <c r="K33" s="30">
        <f t="shared" si="3"/>
        <v>21</v>
      </c>
      <c r="L33" s="2">
        <f t="shared" si="3"/>
        <v>40</v>
      </c>
      <c r="M33" s="32">
        <f t="shared" si="3"/>
        <v>8</v>
      </c>
      <c r="N33" s="30">
        <f t="shared" si="3"/>
        <v>14</v>
      </c>
      <c r="O33" s="2">
        <f t="shared" si="3"/>
        <v>44</v>
      </c>
      <c r="P33" s="32">
        <f t="shared" si="3"/>
        <v>16</v>
      </c>
      <c r="Q33" s="11"/>
    </row>
    <row r="34" spans="1:17" ht="13.5" thickBot="1" x14ac:dyDescent="0.25">
      <c r="A34" t="s">
        <v>17</v>
      </c>
      <c r="B34" s="173">
        <f>B33+TRUNC(C33/16)</f>
        <v>44</v>
      </c>
      <c r="C34" s="173">
        <f>C33-(TRUNC(C33/16)*16)+TRUNC(D33/16)</f>
        <v>9</v>
      </c>
      <c r="D34" s="173">
        <f>D33-(TRUNC(D33/16)*16)</f>
        <v>0</v>
      </c>
      <c r="E34" s="19">
        <f>E33+TRUNC(F33/16)</f>
        <v>31</v>
      </c>
      <c r="F34" s="19">
        <f>F33-(TRUNC(F33/16)*16)+TRUNC(G33/16)</f>
        <v>0</v>
      </c>
      <c r="G34" s="19">
        <f>G33-(TRUNC(G33/16)*16)</f>
        <v>8</v>
      </c>
      <c r="H34" s="8">
        <f>H33+TRUNC(I33/16)</f>
        <v>27</v>
      </c>
      <c r="I34" s="8">
        <f>I33-(TRUNC(I33/16)*16)+TRUNC(J33/16)</f>
        <v>6</v>
      </c>
      <c r="J34" s="8">
        <f>J33-(TRUNC(J33/16)*16)</f>
        <v>8</v>
      </c>
      <c r="K34" s="19">
        <f>K33+TRUNC(L33/16)</f>
        <v>23</v>
      </c>
      <c r="L34" s="19">
        <f>L33-(TRUNC(L33/16)*16)+TRUNC(M33/16)</f>
        <v>8</v>
      </c>
      <c r="M34" s="19">
        <f>M33-(TRUNC(M33/16)*16)</f>
        <v>8</v>
      </c>
      <c r="N34" s="170">
        <f>N33+TRUNC(O33/16)</f>
        <v>16</v>
      </c>
      <c r="O34" s="170">
        <f>O33-(TRUNC(O33/16)*16)+TRUNC(P33/16)</f>
        <v>13</v>
      </c>
      <c r="P34" s="49">
        <f>P33-(TRUNC(P33/16)*16)</f>
        <v>0</v>
      </c>
      <c r="Q34" s="11"/>
    </row>
    <row r="35" spans="1:17" ht="13.5" thickBot="1" x14ac:dyDescent="0.25">
      <c r="A35" t="s">
        <v>42</v>
      </c>
      <c r="B35" s="171">
        <f>Pew!D3</f>
        <v>6</v>
      </c>
      <c r="C35" s="171">
        <f>Pew!E3</f>
        <v>6</v>
      </c>
      <c r="D35" s="174">
        <f>Pew!F3</f>
        <v>0</v>
      </c>
      <c r="E35" s="176">
        <f>Pew!D11</f>
        <v>1</v>
      </c>
      <c r="F35" s="171">
        <f>Pew!E11</f>
        <v>4</v>
      </c>
      <c r="G35" s="179">
        <f>Pew!F11</f>
        <v>0</v>
      </c>
      <c r="H35" s="178">
        <f>Pew!D33</f>
        <v>4</v>
      </c>
      <c r="I35" s="172">
        <f>Pew!E33</f>
        <v>0</v>
      </c>
      <c r="J35" s="180">
        <f>Pew!F33</f>
        <v>0</v>
      </c>
      <c r="K35" s="178">
        <f>Pew!D22</f>
        <v>0</v>
      </c>
      <c r="L35" s="172">
        <f>Pew!E22</f>
        <v>5</v>
      </c>
      <c r="M35" s="180">
        <f>Pew!F22</f>
        <v>8</v>
      </c>
      <c r="N35" s="178">
        <f>Pew!D40</f>
        <v>1</v>
      </c>
      <c r="O35" s="172">
        <f>Pew!E40</f>
        <v>15</v>
      </c>
      <c r="P35" s="36">
        <f>Pew!F40</f>
        <v>8</v>
      </c>
      <c r="Q35" s="11"/>
    </row>
    <row r="36" spans="1:17" ht="13.5" thickBot="1" x14ac:dyDescent="0.25">
      <c r="B36" s="171">
        <f>Pew!D4</f>
        <v>1</v>
      </c>
      <c r="C36" s="171">
        <f>Pew!E4</f>
        <v>1</v>
      </c>
      <c r="D36" s="174">
        <f>Pew!F4</f>
        <v>0</v>
      </c>
      <c r="E36" s="176">
        <f>Pew!D14</f>
        <v>1</v>
      </c>
      <c r="F36" s="171">
        <f>Pew!E14</f>
        <v>3</v>
      </c>
      <c r="G36" s="179">
        <f>Pew!F14</f>
        <v>0</v>
      </c>
      <c r="H36" s="178">
        <f>Pew!D34</f>
        <v>3</v>
      </c>
      <c r="I36" s="172">
        <f>Pew!E34</f>
        <v>10</v>
      </c>
      <c r="J36" s="180">
        <f>Pew!F34</f>
        <v>8</v>
      </c>
      <c r="K36" s="178">
        <f>Pew!D23</f>
        <v>0</v>
      </c>
      <c r="L36" s="172">
        <f>Pew!E23</f>
        <v>0</v>
      </c>
      <c r="M36" s="180">
        <f>Pew!F23</f>
        <v>0</v>
      </c>
      <c r="N36" s="178">
        <f>Pew!D44</f>
        <v>0</v>
      </c>
      <c r="O36" s="172">
        <f>Pew!E44</f>
        <v>13</v>
      </c>
      <c r="P36" s="36">
        <f>Pew!F44</f>
        <v>8</v>
      </c>
      <c r="Q36" s="11"/>
    </row>
    <row r="37" spans="1:17" ht="13.5" thickBot="1" x14ac:dyDescent="0.25">
      <c r="B37" s="171">
        <f>Pew!D5</f>
        <v>0</v>
      </c>
      <c r="C37" s="171">
        <f>Pew!E5</f>
        <v>15</v>
      </c>
      <c r="D37" s="174">
        <f>Pew!F5</f>
        <v>0</v>
      </c>
      <c r="E37" s="176">
        <f>Pew!D15</f>
        <v>0</v>
      </c>
      <c r="F37" s="171">
        <f>Pew!E15</f>
        <v>8</v>
      </c>
      <c r="G37" s="179">
        <f>Pew!F15</f>
        <v>0</v>
      </c>
      <c r="H37" s="178">
        <f>Pew!D35</f>
        <v>1</v>
      </c>
      <c r="I37" s="172">
        <f>Pew!E35</f>
        <v>10</v>
      </c>
      <c r="J37" s="180">
        <f>Pew!F35</f>
        <v>0</v>
      </c>
      <c r="K37" s="178">
        <f>Pew!D25</f>
        <v>1</v>
      </c>
      <c r="L37" s="172">
        <f>Pew!E25</f>
        <v>11</v>
      </c>
      <c r="M37" s="180">
        <f>Pew!F25</f>
        <v>0</v>
      </c>
      <c r="N37" s="178">
        <f>Pew!D45</f>
        <v>0</v>
      </c>
      <c r="O37" s="172">
        <f>Pew!E45</f>
        <v>13</v>
      </c>
      <c r="P37" s="36">
        <f>Pew!F45</f>
        <v>8</v>
      </c>
      <c r="Q37" s="11"/>
    </row>
    <row r="38" spans="1:17" ht="13.5" thickBot="1" x14ac:dyDescent="0.25">
      <c r="B38" s="171">
        <f>Pew!D6</f>
        <v>1</v>
      </c>
      <c r="C38" s="171">
        <f>Pew!E6</f>
        <v>7</v>
      </c>
      <c r="D38" s="174">
        <f>Pew!F6</f>
        <v>0</v>
      </c>
      <c r="E38" s="176">
        <f>Pew!D16</f>
        <v>1</v>
      </c>
      <c r="F38" s="171">
        <f>Pew!E16</f>
        <v>8</v>
      </c>
      <c r="G38" s="179">
        <f>Pew!F16</f>
        <v>8</v>
      </c>
      <c r="H38" s="178">
        <f>Pew!D36</f>
        <v>0</v>
      </c>
      <c r="I38" s="172">
        <f>Pew!E36</f>
        <v>14</v>
      </c>
      <c r="J38" s="180">
        <f>Pew!F36</f>
        <v>8</v>
      </c>
      <c r="K38" s="178">
        <f>Pew!D26</f>
        <v>0</v>
      </c>
      <c r="L38" s="172">
        <f>Pew!E26</f>
        <v>0</v>
      </c>
      <c r="M38" s="180">
        <f>Pew!F26</f>
        <v>0</v>
      </c>
      <c r="N38" s="178">
        <f>Pew!D46</f>
        <v>4</v>
      </c>
      <c r="O38" s="172">
        <f>Pew!E46</f>
        <v>13</v>
      </c>
      <c r="P38" s="36">
        <f>Pew!F46</f>
        <v>0</v>
      </c>
      <c r="Q38" s="11"/>
    </row>
    <row r="39" spans="1:17" ht="13.5" thickBot="1" x14ac:dyDescent="0.25">
      <c r="B39" s="171">
        <f>Pew!D8</f>
        <v>1</v>
      </c>
      <c r="C39" s="171">
        <f>Pew!E8</f>
        <v>6</v>
      </c>
      <c r="D39" s="174">
        <f>Pew!F8</f>
        <v>8</v>
      </c>
      <c r="E39" s="176">
        <f>Pew!D19</f>
        <v>0</v>
      </c>
      <c r="F39" s="171">
        <f>Pew!E19</f>
        <v>12</v>
      </c>
      <c r="G39" s="179">
        <f>Pew!F19</f>
        <v>0</v>
      </c>
      <c r="H39" s="178">
        <f>Pew!D38</f>
        <v>1</v>
      </c>
      <c r="I39" s="172">
        <f>Pew!E38</f>
        <v>9</v>
      </c>
      <c r="J39" s="180">
        <f>Pew!F38</f>
        <v>0</v>
      </c>
      <c r="K39" s="178">
        <f>Pew!D30</f>
        <v>1</v>
      </c>
      <c r="L39" s="172">
        <f>Pew!E30</f>
        <v>11</v>
      </c>
      <c r="M39" s="180">
        <f>Pew!F30</f>
        <v>8</v>
      </c>
      <c r="N39" s="178">
        <f>Pew!D47</f>
        <v>2</v>
      </c>
      <c r="O39" s="172">
        <f>Pew!E47</f>
        <v>7</v>
      </c>
      <c r="P39" s="36">
        <f>Pew!F47</f>
        <v>0</v>
      </c>
      <c r="Q39" s="11"/>
    </row>
    <row r="40" spans="1:17" ht="13.5" thickBot="1" x14ac:dyDescent="0.25">
      <c r="B40" s="172">
        <f>Pew!D10</f>
        <v>1</v>
      </c>
      <c r="C40" s="172">
        <f>Pew!E10</f>
        <v>10</v>
      </c>
      <c r="D40" s="175">
        <f>Pew!F10</f>
        <v>8</v>
      </c>
      <c r="E40" s="176">
        <f>Pew!D20</f>
        <v>0</v>
      </c>
      <c r="F40" s="171">
        <f>Pew!E20</f>
        <v>4</v>
      </c>
      <c r="G40" s="179">
        <f>Pew!F20</f>
        <v>0</v>
      </c>
      <c r="H40" s="178">
        <f>Pew!D39</f>
        <v>1</v>
      </c>
      <c r="I40" s="172">
        <f>Pew!E39</f>
        <v>13</v>
      </c>
      <c r="J40" s="180">
        <f>Pew!F39</f>
        <v>0</v>
      </c>
      <c r="K40" s="178">
        <f>Pew!D31</f>
        <v>0</v>
      </c>
      <c r="L40" s="172">
        <f>Pew!E31</f>
        <v>0</v>
      </c>
      <c r="M40" s="180">
        <f>Pew!F31</f>
        <v>8</v>
      </c>
      <c r="N40" s="178">
        <f>Pew!D48</f>
        <v>3</v>
      </c>
      <c r="O40" s="172">
        <f>Pew!E48</f>
        <v>6</v>
      </c>
      <c r="P40" s="36">
        <f>Pew!F48</f>
        <v>8</v>
      </c>
      <c r="Q40" s="11"/>
    </row>
    <row r="41" spans="1:17" ht="13.5" thickBot="1" x14ac:dyDescent="0.25">
      <c r="A41" t="s">
        <v>16</v>
      </c>
      <c r="B41" s="172">
        <f t="shared" ref="B41:P41" si="4">SUM(B35:B40)</f>
        <v>10</v>
      </c>
      <c r="C41" s="172">
        <f t="shared" si="4"/>
        <v>45</v>
      </c>
      <c r="D41" s="175">
        <f t="shared" si="4"/>
        <v>16</v>
      </c>
      <c r="E41" s="177">
        <f t="shared" si="4"/>
        <v>3</v>
      </c>
      <c r="F41" s="172">
        <f t="shared" si="4"/>
        <v>39</v>
      </c>
      <c r="G41" s="180">
        <f t="shared" si="4"/>
        <v>8</v>
      </c>
      <c r="H41" s="178">
        <f t="shared" si="4"/>
        <v>10</v>
      </c>
      <c r="I41" s="172">
        <f t="shared" si="4"/>
        <v>56</v>
      </c>
      <c r="J41" s="180">
        <f t="shared" si="4"/>
        <v>16</v>
      </c>
      <c r="K41" s="178">
        <f t="shared" si="4"/>
        <v>2</v>
      </c>
      <c r="L41" s="172">
        <f t="shared" si="4"/>
        <v>27</v>
      </c>
      <c r="M41" s="180">
        <f t="shared" si="4"/>
        <v>24</v>
      </c>
      <c r="N41" s="178">
        <f t="shared" si="4"/>
        <v>10</v>
      </c>
      <c r="O41" s="172">
        <f t="shared" si="4"/>
        <v>67</v>
      </c>
      <c r="P41" s="36">
        <f t="shared" si="4"/>
        <v>32</v>
      </c>
      <c r="Q41" s="47"/>
    </row>
    <row r="42" spans="1:17" x14ac:dyDescent="0.2">
      <c r="A42" t="s">
        <v>17</v>
      </c>
      <c r="B42" s="8">
        <f>B41+TRUNC(C41/16)</f>
        <v>12</v>
      </c>
      <c r="C42" s="8">
        <f>C41-(TRUNC(C41/16)*16)+TRUNC(D41/16)</f>
        <v>14</v>
      </c>
      <c r="D42" s="8">
        <f>D41-(TRUNC(D41/16)*16)</f>
        <v>0</v>
      </c>
      <c r="E42" s="19">
        <f>E41+TRUNC(F41/16)</f>
        <v>5</v>
      </c>
      <c r="F42" s="19">
        <f>F41-(TRUNC(F41/16)*16)+TRUNC(G41/16)</f>
        <v>7</v>
      </c>
      <c r="G42" s="19">
        <f>G41-(TRUNC(G41/16)*16)</f>
        <v>8</v>
      </c>
      <c r="H42" s="8">
        <f>H41+TRUNC(I41/16)</f>
        <v>13</v>
      </c>
      <c r="I42" s="8">
        <f>I41-(TRUNC(I41/16)*16)+TRUNC(J41/16)</f>
        <v>9</v>
      </c>
      <c r="J42" s="8">
        <f>J41-(TRUNC(J41/16)*16)</f>
        <v>0</v>
      </c>
      <c r="K42" s="19">
        <f>K41+TRUNC(L41/16)</f>
        <v>3</v>
      </c>
      <c r="L42" s="19">
        <f>L41-(TRUNC(L41/16)*16)+TRUNC(M41/16)</f>
        <v>12</v>
      </c>
      <c r="M42" s="19">
        <f>M41-(TRUNC(M41/16)*16)</f>
        <v>8</v>
      </c>
      <c r="N42" s="19">
        <f>N41+TRUNC(O41/16)</f>
        <v>14</v>
      </c>
      <c r="O42" s="19">
        <f>O41-(TRUNC(O41/16)*16)+TRUNC(P41/16)</f>
        <v>5</v>
      </c>
      <c r="P42" s="19">
        <f>P41-(TRUNC(P41/16)*16)</f>
        <v>0</v>
      </c>
    </row>
    <row r="43" spans="1:17" x14ac:dyDescent="0.2">
      <c r="B43" s="6" t="s">
        <v>6</v>
      </c>
      <c r="C43" s="6"/>
      <c r="D43" s="6"/>
      <c r="E43" s="6" t="s">
        <v>10</v>
      </c>
      <c r="F43" s="6"/>
      <c r="G43" s="6"/>
      <c r="H43" s="6" t="s">
        <v>3</v>
      </c>
      <c r="K43" s="6" t="s">
        <v>44</v>
      </c>
      <c r="L43" s="6"/>
      <c r="M43" s="6"/>
      <c r="N43" s="6" t="s">
        <v>36</v>
      </c>
      <c r="O43" s="6"/>
      <c r="P43" s="6"/>
    </row>
    <row r="44" spans="1:17" x14ac:dyDescent="0.2">
      <c r="B44">
        <f>B10+B18+B26+B34+B42</f>
        <v>112</v>
      </c>
      <c r="C44">
        <f t="shared" ref="C44:P44" si="5">C10+C18+C26+C34+C42</f>
        <v>30</v>
      </c>
      <c r="D44">
        <f t="shared" si="5"/>
        <v>8</v>
      </c>
      <c r="E44">
        <f t="shared" si="5"/>
        <v>86</v>
      </c>
      <c r="F44">
        <f t="shared" si="5"/>
        <v>29</v>
      </c>
      <c r="G44">
        <f t="shared" si="5"/>
        <v>16</v>
      </c>
      <c r="H44">
        <f t="shared" si="5"/>
        <v>137</v>
      </c>
      <c r="I44">
        <f t="shared" si="5"/>
        <v>25</v>
      </c>
      <c r="J44">
        <f t="shared" si="5"/>
        <v>24</v>
      </c>
      <c r="K44">
        <f t="shared" si="5"/>
        <v>57</v>
      </c>
      <c r="L44">
        <f t="shared" si="5"/>
        <v>55</v>
      </c>
      <c r="M44">
        <f t="shared" si="5"/>
        <v>32</v>
      </c>
      <c r="N44">
        <f t="shared" si="5"/>
        <v>100</v>
      </c>
      <c r="O44">
        <f t="shared" si="5"/>
        <v>36</v>
      </c>
      <c r="P44">
        <f t="shared" si="5"/>
        <v>24</v>
      </c>
    </row>
    <row r="45" spans="1:17" x14ac:dyDescent="0.2">
      <c r="B45" s="8">
        <f>B44+TRUNC(C44/16)</f>
        <v>113</v>
      </c>
      <c r="C45" s="8">
        <f>C44-(TRUNC(C44/16)*16)+TRUNC(D44/16)</f>
        <v>14</v>
      </c>
      <c r="D45" s="8">
        <f>D44-(TRUNC(D44/16)*16)</f>
        <v>8</v>
      </c>
      <c r="E45" s="19">
        <f>E44+TRUNC(F44/16)</f>
        <v>87</v>
      </c>
      <c r="F45" s="19">
        <f>F44-(TRUNC(F44/16)*16)+TRUNC(G44/16)</f>
        <v>14</v>
      </c>
      <c r="G45" s="19">
        <f>G44-(TRUNC(G44/16)*16)</f>
        <v>0</v>
      </c>
      <c r="H45" s="8">
        <f>H44+TRUNC(I44/16)</f>
        <v>138</v>
      </c>
      <c r="I45" s="8">
        <f>I44-(TRUNC(I44/16)*16)+TRUNC(J44/16)</f>
        <v>10</v>
      </c>
      <c r="J45" s="8">
        <f>J44-(TRUNC(J44/16)*16)</f>
        <v>8</v>
      </c>
      <c r="K45" s="19">
        <f>K44+TRUNC(L44/16)</f>
        <v>60</v>
      </c>
      <c r="L45" s="19">
        <f>L44-(TRUNC(L44/16)*16)+TRUNC(M44/16)</f>
        <v>9</v>
      </c>
      <c r="M45" s="19">
        <f>M44-(TRUNC(M44/16)*16)</f>
        <v>0</v>
      </c>
      <c r="N45" s="19">
        <f>N44+TRUNC(O44/16)</f>
        <v>102</v>
      </c>
      <c r="O45" s="19">
        <f>O44-(TRUNC(O44/16)*16)+TRUNC(P44/16)</f>
        <v>5</v>
      </c>
      <c r="P45" s="19">
        <f>P44-(TRUNC(P44/16)*16)</f>
        <v>8</v>
      </c>
    </row>
  </sheetData>
  <mergeCells count="1">
    <mergeCell ref="B1:P1"/>
  </mergeCells>
  <phoneticPr fontId="1" type="noConversion"/>
  <pageMargins left="0.75" right="0.75" top="1" bottom="1" header="0.5" footer="0.5"/>
  <pageSetup orientation="portrait" r:id="rId1"/>
  <headerFooter alignWithMargins="0"/>
  <ignoredErrors>
    <ignoredError sqref="H38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opLeftCell="A28" zoomScale="115" zoomScaleNormal="115" workbookViewId="0">
      <selection activeCell="G48" sqref="G48"/>
    </sheetView>
  </sheetViews>
  <sheetFormatPr defaultColWidth="20.28515625" defaultRowHeight="15" x14ac:dyDescent="0.2"/>
  <cols>
    <col min="1" max="1" width="20.28515625" style="50"/>
    <col min="2" max="2" width="22.28515625" style="51" customWidth="1"/>
    <col min="3" max="3" width="9.42578125" style="52" customWidth="1"/>
    <col min="4" max="4" width="11.85546875" style="52" customWidth="1"/>
    <col min="5" max="5" width="11.28515625" style="52" customWidth="1"/>
    <col min="6" max="6" width="12.5703125" style="52" customWidth="1"/>
    <col min="7" max="7" width="11.7109375" style="52" customWidth="1"/>
    <col min="8" max="16384" width="20.28515625" style="51"/>
  </cols>
  <sheetData>
    <row r="1" spans="1:12" ht="60.75" customHeight="1" x14ac:dyDescent="0.8">
      <c r="A1" s="196" t="s">
        <v>61</v>
      </c>
      <c r="B1" s="197"/>
      <c r="C1" s="197"/>
      <c r="D1" s="197"/>
      <c r="E1" s="197"/>
    </row>
    <row r="2" spans="1:12" x14ac:dyDescent="0.2">
      <c r="A2" s="51" t="s">
        <v>0</v>
      </c>
      <c r="B2" s="51" t="s">
        <v>4</v>
      </c>
      <c r="C2" s="52" t="s">
        <v>5</v>
      </c>
      <c r="D2" s="52" t="s">
        <v>7</v>
      </c>
      <c r="E2" s="52" t="s">
        <v>8</v>
      </c>
      <c r="F2" s="52" t="s">
        <v>9</v>
      </c>
      <c r="G2" s="52" t="s">
        <v>37</v>
      </c>
    </row>
    <row r="3" spans="1:12" ht="15.75" x14ac:dyDescent="0.25">
      <c r="A3" s="53" t="s">
        <v>53</v>
      </c>
      <c r="B3" s="54" t="s">
        <v>6</v>
      </c>
      <c r="C3" s="63">
        <v>5</v>
      </c>
      <c r="D3" s="84">
        <v>6</v>
      </c>
      <c r="E3" s="57">
        <v>6</v>
      </c>
      <c r="F3" s="57">
        <v>0</v>
      </c>
      <c r="G3" s="85" t="s">
        <v>48</v>
      </c>
      <c r="H3" s="51" t="s">
        <v>6</v>
      </c>
      <c r="I3" s="51">
        <f>SUM(D3:D10)</f>
        <v>10</v>
      </c>
      <c r="J3" s="51">
        <f>SUM(E3:E10)</f>
        <v>45</v>
      </c>
      <c r="K3" s="51">
        <f>SUM(F3:F10)</f>
        <v>16</v>
      </c>
    </row>
    <row r="4" spans="1:12" ht="15.75" x14ac:dyDescent="0.25">
      <c r="A4" s="53" t="s">
        <v>54</v>
      </c>
      <c r="B4" s="54" t="s">
        <v>6</v>
      </c>
      <c r="C4" s="62">
        <v>3</v>
      </c>
      <c r="D4" s="56">
        <v>1</v>
      </c>
      <c r="E4" s="56">
        <v>1</v>
      </c>
      <c r="F4" s="56">
        <v>0</v>
      </c>
      <c r="G4" s="66" t="s">
        <v>47</v>
      </c>
    </row>
    <row r="5" spans="1:12" ht="15.75" x14ac:dyDescent="0.25">
      <c r="A5" s="53" t="s">
        <v>55</v>
      </c>
      <c r="B5" s="54" t="s">
        <v>6</v>
      </c>
      <c r="C5" s="63">
        <v>5</v>
      </c>
      <c r="D5" s="57">
        <v>0</v>
      </c>
      <c r="E5" s="57">
        <v>15</v>
      </c>
      <c r="F5" s="57">
        <v>0</v>
      </c>
      <c r="G5" s="66" t="s">
        <v>51</v>
      </c>
    </row>
    <row r="6" spans="1:12" ht="15.75" x14ac:dyDescent="0.25">
      <c r="A6" s="53" t="s">
        <v>56</v>
      </c>
      <c r="B6" s="54" t="s">
        <v>6</v>
      </c>
      <c r="C6" s="63">
        <v>2</v>
      </c>
      <c r="D6" s="57">
        <v>1</v>
      </c>
      <c r="E6" s="57">
        <v>7</v>
      </c>
      <c r="F6" s="57">
        <v>0</v>
      </c>
      <c r="G6" s="66" t="s">
        <v>49</v>
      </c>
    </row>
    <row r="7" spans="1:12" ht="15.75" x14ac:dyDescent="0.25">
      <c r="A7" s="134" t="s">
        <v>57</v>
      </c>
      <c r="B7" s="134" t="s">
        <v>6</v>
      </c>
      <c r="C7" s="135"/>
      <c r="D7" s="136"/>
      <c r="E7" s="136"/>
      <c r="F7" s="136"/>
      <c r="G7" s="137"/>
    </row>
    <row r="8" spans="1:12" ht="15.75" x14ac:dyDescent="0.25">
      <c r="A8" s="53" t="s">
        <v>58</v>
      </c>
      <c r="B8" s="54" t="s">
        <v>6</v>
      </c>
      <c r="C8" s="62">
        <v>3</v>
      </c>
      <c r="D8" s="56">
        <v>1</v>
      </c>
      <c r="E8" s="56">
        <v>6</v>
      </c>
      <c r="F8" s="56">
        <v>8</v>
      </c>
      <c r="G8" s="66" t="s">
        <v>52</v>
      </c>
    </row>
    <row r="9" spans="1:12" ht="15.75" x14ac:dyDescent="0.25">
      <c r="A9" s="138" t="s">
        <v>93</v>
      </c>
      <c r="B9" s="138" t="s">
        <v>6</v>
      </c>
      <c r="C9" s="139"/>
      <c r="D9" s="140"/>
      <c r="E9" s="140"/>
      <c r="F9" s="140"/>
      <c r="G9" s="141"/>
      <c r="H9" s="51" t="s">
        <v>6</v>
      </c>
      <c r="I9" s="58">
        <f>I3+TRUNC(J3/16)</f>
        <v>12</v>
      </c>
      <c r="J9" s="58">
        <f>J3-(TRUNC(J3/16)*16)+TRUNC(K3/16)</f>
        <v>14</v>
      </c>
      <c r="K9" s="58">
        <f>K3-(TRUNC(K3/16)*16)</f>
        <v>0</v>
      </c>
      <c r="L9" s="58"/>
    </row>
    <row r="10" spans="1:12" ht="16.5" thickBot="1" x14ac:dyDescent="0.3">
      <c r="A10" s="129" t="s">
        <v>103</v>
      </c>
      <c r="B10" s="130" t="s">
        <v>6</v>
      </c>
      <c r="C10" s="131">
        <v>4</v>
      </c>
      <c r="D10" s="132">
        <v>1</v>
      </c>
      <c r="E10" s="132">
        <v>10</v>
      </c>
      <c r="F10" s="132">
        <v>8</v>
      </c>
      <c r="G10" s="133" t="s">
        <v>50</v>
      </c>
    </row>
    <row r="11" spans="1:12" ht="16.5" thickTop="1" x14ac:dyDescent="0.25">
      <c r="A11" s="73" t="s">
        <v>94</v>
      </c>
      <c r="B11" s="74" t="s">
        <v>10</v>
      </c>
      <c r="C11" s="75">
        <v>1</v>
      </c>
      <c r="D11" s="76">
        <v>1</v>
      </c>
      <c r="E11" s="76">
        <v>4</v>
      </c>
      <c r="F11" s="76">
        <v>0</v>
      </c>
      <c r="G11" s="77" t="s">
        <v>49</v>
      </c>
      <c r="H11" s="51" t="s">
        <v>10</v>
      </c>
      <c r="I11" s="51">
        <f>SUM(D11:D21)</f>
        <v>3</v>
      </c>
      <c r="J11" s="51">
        <f>SUM(E11:E21)</f>
        <v>39</v>
      </c>
      <c r="K11" s="51">
        <f>SUM(F11:F21)</f>
        <v>8</v>
      </c>
    </row>
    <row r="12" spans="1:12" ht="15.75" x14ac:dyDescent="0.25">
      <c r="A12" s="134" t="s">
        <v>63</v>
      </c>
      <c r="B12" s="148" t="s">
        <v>10</v>
      </c>
      <c r="C12" s="149"/>
      <c r="D12" s="150"/>
      <c r="E12" s="150"/>
      <c r="F12" s="150"/>
      <c r="G12" s="151"/>
    </row>
    <row r="13" spans="1:12" ht="15.75" x14ac:dyDescent="0.25">
      <c r="A13" s="134" t="s">
        <v>64</v>
      </c>
      <c r="B13" s="148" t="s">
        <v>10</v>
      </c>
      <c r="C13" s="149"/>
      <c r="D13" s="150"/>
      <c r="E13" s="150"/>
      <c r="F13" s="150"/>
      <c r="G13" s="151"/>
    </row>
    <row r="14" spans="1:12" ht="15.75" x14ac:dyDescent="0.25">
      <c r="A14" s="53" t="s">
        <v>65</v>
      </c>
      <c r="B14" s="59" t="s">
        <v>10</v>
      </c>
      <c r="C14" s="62">
        <v>2</v>
      </c>
      <c r="D14" s="56">
        <v>1</v>
      </c>
      <c r="E14" s="56">
        <v>3</v>
      </c>
      <c r="F14" s="56">
        <v>0</v>
      </c>
      <c r="G14" s="66" t="s">
        <v>48</v>
      </c>
    </row>
    <row r="15" spans="1:12" ht="15.75" x14ac:dyDescent="0.25">
      <c r="A15" s="53" t="s">
        <v>66</v>
      </c>
      <c r="B15" s="128" t="s">
        <v>10</v>
      </c>
      <c r="C15" s="63">
        <v>2</v>
      </c>
      <c r="D15" s="57">
        <v>0</v>
      </c>
      <c r="E15" s="57">
        <v>8</v>
      </c>
      <c r="F15" s="57">
        <v>0</v>
      </c>
      <c r="G15" s="85" t="s">
        <v>52</v>
      </c>
    </row>
    <row r="16" spans="1:12" ht="15.75" x14ac:dyDescent="0.25">
      <c r="A16" s="53" t="s">
        <v>67</v>
      </c>
      <c r="B16" s="59" t="s">
        <v>10</v>
      </c>
      <c r="C16" s="63">
        <v>2</v>
      </c>
      <c r="D16" s="57">
        <v>1</v>
      </c>
      <c r="E16" s="57">
        <v>8</v>
      </c>
      <c r="F16" s="57">
        <v>8</v>
      </c>
      <c r="G16" s="66" t="s">
        <v>50</v>
      </c>
      <c r="H16" s="51" t="s">
        <v>10</v>
      </c>
      <c r="I16" s="58">
        <f>I11+TRUNC(J11/16)</f>
        <v>5</v>
      </c>
      <c r="J16" s="58">
        <f>J11-(TRUNC(J11/16)*16)+TRUNC(K11/16)</f>
        <v>7</v>
      </c>
      <c r="K16" s="58">
        <f>K11-(TRUNC(K11/16)*16)</f>
        <v>8</v>
      </c>
    </row>
    <row r="17" spans="1:12" ht="15.75" x14ac:dyDescent="0.25">
      <c r="A17" s="138" t="s">
        <v>95</v>
      </c>
      <c r="B17" s="147" t="s">
        <v>10</v>
      </c>
      <c r="C17" s="135"/>
      <c r="D17" s="136"/>
      <c r="E17" s="136"/>
      <c r="F17" s="136"/>
      <c r="G17" s="137"/>
      <c r="I17" s="58"/>
      <c r="J17" s="58"/>
      <c r="K17" s="58"/>
    </row>
    <row r="18" spans="1:12" ht="15.75" x14ac:dyDescent="0.25">
      <c r="A18" s="138" t="s">
        <v>97</v>
      </c>
      <c r="B18" s="147" t="s">
        <v>10</v>
      </c>
      <c r="C18" s="135"/>
      <c r="D18" s="136"/>
      <c r="E18" s="136"/>
      <c r="F18" s="136"/>
      <c r="G18" s="137"/>
      <c r="I18" s="58"/>
      <c r="J18" s="58"/>
      <c r="K18" s="58"/>
    </row>
    <row r="19" spans="1:12" ht="15.75" x14ac:dyDescent="0.25">
      <c r="A19" s="68" t="s">
        <v>109</v>
      </c>
      <c r="B19" s="165" t="s">
        <v>10</v>
      </c>
      <c r="C19" s="79">
        <v>2</v>
      </c>
      <c r="D19" s="80">
        <v>0</v>
      </c>
      <c r="E19" s="80">
        <v>12</v>
      </c>
      <c r="F19" s="80">
        <v>0</v>
      </c>
      <c r="G19" s="166" t="s">
        <v>51</v>
      </c>
      <c r="I19" s="58"/>
      <c r="J19" s="58"/>
      <c r="K19" s="58"/>
    </row>
    <row r="20" spans="1:12" ht="15.75" x14ac:dyDescent="0.25">
      <c r="A20" s="68" t="s">
        <v>98</v>
      </c>
      <c r="B20" s="165" t="s">
        <v>10</v>
      </c>
      <c r="C20" s="79">
        <v>1</v>
      </c>
      <c r="D20" s="80">
        <v>0</v>
      </c>
      <c r="E20" s="80">
        <v>4</v>
      </c>
      <c r="F20" s="80">
        <v>0</v>
      </c>
      <c r="G20" s="166" t="s">
        <v>47</v>
      </c>
      <c r="I20" s="58"/>
      <c r="J20" s="58"/>
      <c r="K20" s="58"/>
    </row>
    <row r="21" spans="1:12" ht="16.5" thickBot="1" x14ac:dyDescent="0.3">
      <c r="A21" s="138" t="s">
        <v>93</v>
      </c>
      <c r="B21" s="164" t="s">
        <v>10</v>
      </c>
      <c r="C21" s="139"/>
      <c r="D21" s="140"/>
      <c r="E21" s="140"/>
      <c r="F21" s="140"/>
      <c r="G21" s="141"/>
      <c r="L21" s="58"/>
    </row>
    <row r="22" spans="1:12" ht="16.5" thickTop="1" x14ac:dyDescent="0.25">
      <c r="A22" s="73" t="s">
        <v>68</v>
      </c>
      <c r="B22" s="73" t="s">
        <v>44</v>
      </c>
      <c r="C22" s="160">
        <v>2</v>
      </c>
      <c r="D22" s="161">
        <v>0</v>
      </c>
      <c r="E22" s="161">
        <v>5</v>
      </c>
      <c r="F22" s="161">
        <v>8</v>
      </c>
      <c r="G22" s="162" t="s">
        <v>47</v>
      </c>
      <c r="H22" s="51" t="s">
        <v>44</v>
      </c>
      <c r="I22" s="51">
        <f>SUM(D22:D32)</f>
        <v>2</v>
      </c>
      <c r="J22" s="51">
        <f>SUM(E22:E32)</f>
        <v>27</v>
      </c>
      <c r="K22" s="51">
        <f>SUM(F22:F32)</f>
        <v>24</v>
      </c>
    </row>
    <row r="23" spans="1:12" ht="15.75" x14ac:dyDescent="0.25">
      <c r="A23" s="53" t="s">
        <v>69</v>
      </c>
      <c r="B23" s="54" t="s">
        <v>44</v>
      </c>
      <c r="C23" s="63">
        <v>0</v>
      </c>
      <c r="D23" s="57">
        <v>0</v>
      </c>
      <c r="E23" s="57">
        <v>0</v>
      </c>
      <c r="F23" s="57">
        <v>0</v>
      </c>
      <c r="G23" s="85" t="s">
        <v>48</v>
      </c>
    </row>
    <row r="24" spans="1:12" ht="15.75" x14ac:dyDescent="0.25">
      <c r="A24" s="134" t="s">
        <v>70</v>
      </c>
      <c r="B24" s="134" t="s">
        <v>44</v>
      </c>
      <c r="C24" s="135"/>
      <c r="D24" s="136"/>
      <c r="E24" s="136"/>
      <c r="F24" s="136"/>
      <c r="G24" s="137"/>
    </row>
    <row r="25" spans="1:12" ht="15.75" x14ac:dyDescent="0.25">
      <c r="A25" s="53" t="s">
        <v>71</v>
      </c>
      <c r="B25" s="54" t="s">
        <v>44</v>
      </c>
      <c r="C25" s="62">
        <v>3</v>
      </c>
      <c r="D25" s="56">
        <v>1</v>
      </c>
      <c r="E25" s="56">
        <v>11</v>
      </c>
      <c r="F25" s="56">
        <v>0</v>
      </c>
      <c r="G25" s="66" t="s">
        <v>49</v>
      </c>
    </row>
    <row r="26" spans="1:12" ht="15.75" x14ac:dyDescent="0.25">
      <c r="A26" s="134" t="s">
        <v>72</v>
      </c>
      <c r="B26" s="134" t="s">
        <v>44</v>
      </c>
      <c r="C26" s="135"/>
      <c r="D26" s="136"/>
      <c r="E26" s="136"/>
      <c r="F26" s="136"/>
      <c r="G26" s="137"/>
    </row>
    <row r="27" spans="1:12" ht="15.75" x14ac:dyDescent="0.25">
      <c r="A27" s="138" t="s">
        <v>98</v>
      </c>
      <c r="B27" s="134" t="s">
        <v>44</v>
      </c>
      <c r="C27" s="135"/>
      <c r="D27" s="136"/>
      <c r="E27" s="136"/>
      <c r="F27" s="136"/>
      <c r="G27" s="137"/>
    </row>
    <row r="28" spans="1:12" ht="15.75" x14ac:dyDescent="0.25">
      <c r="A28" s="138" t="s">
        <v>99</v>
      </c>
      <c r="B28" s="134" t="s">
        <v>44</v>
      </c>
      <c r="C28" s="139"/>
      <c r="D28" s="140"/>
      <c r="E28" s="140"/>
      <c r="F28" s="140"/>
      <c r="G28" s="141"/>
      <c r="H28" s="51" t="s">
        <v>44</v>
      </c>
      <c r="I28" s="58">
        <f>I22+TRUNC(J22/16)</f>
        <v>3</v>
      </c>
      <c r="J28" s="58">
        <f>J22-(TRUNC(J22/16)*16)+TRUNC(K22/16)</f>
        <v>12</v>
      </c>
      <c r="K28" s="58">
        <f>K22-(TRUNC(K22/16)*16)</f>
        <v>8</v>
      </c>
    </row>
    <row r="29" spans="1:12" ht="15.75" x14ac:dyDescent="0.25">
      <c r="A29" s="138" t="s">
        <v>57</v>
      </c>
      <c r="B29" s="134" t="s">
        <v>44</v>
      </c>
      <c r="C29" s="139"/>
      <c r="D29" s="140"/>
      <c r="E29" s="140"/>
      <c r="F29" s="140"/>
      <c r="G29" s="141"/>
    </row>
    <row r="30" spans="1:12" ht="15.75" x14ac:dyDescent="0.25">
      <c r="A30" s="68" t="s">
        <v>110</v>
      </c>
      <c r="B30" s="54" t="s">
        <v>44</v>
      </c>
      <c r="C30" s="70">
        <v>5</v>
      </c>
      <c r="D30" s="71">
        <v>1</v>
      </c>
      <c r="E30" s="71">
        <v>11</v>
      </c>
      <c r="F30" s="71">
        <v>8</v>
      </c>
      <c r="G30" s="72" t="s">
        <v>50</v>
      </c>
    </row>
    <row r="31" spans="1:12" ht="15.75" x14ac:dyDescent="0.25">
      <c r="A31" s="68" t="s">
        <v>64</v>
      </c>
      <c r="B31" s="54" t="s">
        <v>44</v>
      </c>
      <c r="C31" s="70">
        <v>1</v>
      </c>
      <c r="D31" s="71">
        <v>0</v>
      </c>
      <c r="E31" s="71">
        <v>0</v>
      </c>
      <c r="F31" s="71">
        <v>8</v>
      </c>
      <c r="G31" s="72" t="s">
        <v>52</v>
      </c>
      <c r="H31" s="51" t="s">
        <v>3</v>
      </c>
      <c r="I31" s="51">
        <f>SUM(D33:D39)</f>
        <v>10</v>
      </c>
      <c r="J31" s="51">
        <f>SUM(E33:E39)</f>
        <v>56</v>
      </c>
      <c r="K31" s="51">
        <f>SUM(F33:F39)</f>
        <v>16</v>
      </c>
      <c r="L31" s="58"/>
    </row>
    <row r="32" spans="1:12" ht="16.5" thickBot="1" x14ac:dyDescent="0.3">
      <c r="A32" s="138" t="s">
        <v>104</v>
      </c>
      <c r="B32" s="163" t="s">
        <v>44</v>
      </c>
      <c r="C32" s="139"/>
      <c r="D32" s="140"/>
      <c r="E32" s="140"/>
      <c r="F32" s="140"/>
      <c r="G32" s="141"/>
      <c r="L32" s="58"/>
    </row>
    <row r="33" spans="1:12" ht="16.5" thickTop="1" x14ac:dyDescent="0.25">
      <c r="A33" s="73" t="s">
        <v>79</v>
      </c>
      <c r="B33" s="81" t="s">
        <v>3</v>
      </c>
      <c r="C33" s="75">
        <v>5</v>
      </c>
      <c r="D33" s="76">
        <v>4</v>
      </c>
      <c r="E33" s="76">
        <v>0</v>
      </c>
      <c r="F33" s="76">
        <v>0</v>
      </c>
      <c r="G33" s="77" t="s">
        <v>47</v>
      </c>
    </row>
    <row r="34" spans="1:12" ht="15.75" x14ac:dyDescent="0.25">
      <c r="A34" s="53" t="s">
        <v>78</v>
      </c>
      <c r="B34" s="54" t="s">
        <v>3</v>
      </c>
      <c r="C34" s="62">
        <v>3</v>
      </c>
      <c r="D34" s="56">
        <v>3</v>
      </c>
      <c r="E34" s="56">
        <v>10</v>
      </c>
      <c r="F34" s="56">
        <v>8</v>
      </c>
      <c r="G34" s="66" t="s">
        <v>48</v>
      </c>
    </row>
    <row r="35" spans="1:12" ht="15.75" x14ac:dyDescent="0.25">
      <c r="A35" s="53" t="s">
        <v>77</v>
      </c>
      <c r="B35" s="54" t="s">
        <v>3</v>
      </c>
      <c r="C35" s="62">
        <v>3</v>
      </c>
      <c r="D35" s="56">
        <v>1</v>
      </c>
      <c r="E35" s="56">
        <v>10</v>
      </c>
      <c r="F35" s="56">
        <v>0</v>
      </c>
      <c r="G35" s="66" t="s">
        <v>50</v>
      </c>
    </row>
    <row r="36" spans="1:12" ht="15.75" x14ac:dyDescent="0.25">
      <c r="A36" s="53" t="s">
        <v>76</v>
      </c>
      <c r="B36" s="53" t="s">
        <v>3</v>
      </c>
      <c r="C36" s="63">
        <v>4</v>
      </c>
      <c r="D36" s="57">
        <v>0</v>
      </c>
      <c r="E36" s="57">
        <v>14</v>
      </c>
      <c r="F36" s="57">
        <v>8</v>
      </c>
      <c r="G36" s="85" t="s">
        <v>51</v>
      </c>
      <c r="H36" s="51" t="s">
        <v>3</v>
      </c>
      <c r="I36" s="58">
        <f>I31+TRUNC(J31/16)</f>
        <v>13</v>
      </c>
      <c r="J36" s="58">
        <f>J31-(TRUNC(J31/16)*16)+TRUNC(K31/16)</f>
        <v>9</v>
      </c>
      <c r="K36" s="58">
        <f>K31-(TRUNC(K31/16)*16)</f>
        <v>0</v>
      </c>
    </row>
    <row r="37" spans="1:12" ht="15.75" x14ac:dyDescent="0.25">
      <c r="A37" s="134" t="s">
        <v>75</v>
      </c>
      <c r="B37" s="134" t="s">
        <v>3</v>
      </c>
      <c r="C37" s="135"/>
      <c r="D37" s="136"/>
      <c r="E37" s="136"/>
      <c r="F37" s="136"/>
      <c r="G37" s="137"/>
    </row>
    <row r="38" spans="1:12" ht="15.75" x14ac:dyDescent="0.25">
      <c r="A38" s="68" t="s">
        <v>74</v>
      </c>
      <c r="B38" s="54" t="s">
        <v>3</v>
      </c>
      <c r="C38" s="62">
        <v>4</v>
      </c>
      <c r="D38" s="56">
        <v>1</v>
      </c>
      <c r="E38" s="56">
        <v>9</v>
      </c>
      <c r="F38" s="56">
        <v>0</v>
      </c>
      <c r="G38" s="66" t="s">
        <v>52</v>
      </c>
      <c r="H38" s="51" t="s">
        <v>19</v>
      </c>
      <c r="I38" s="51">
        <f>SUM(D40:D48)</f>
        <v>10</v>
      </c>
      <c r="J38" s="51">
        <f>SUM(E40:E48)</f>
        <v>67</v>
      </c>
      <c r="K38" s="51">
        <f>SUM(F40:F48)</f>
        <v>32</v>
      </c>
    </row>
    <row r="39" spans="1:12" ht="16.5" thickBot="1" x14ac:dyDescent="0.3">
      <c r="A39" s="68" t="s">
        <v>112</v>
      </c>
      <c r="B39" s="69" t="s">
        <v>3</v>
      </c>
      <c r="C39" s="70">
        <v>4</v>
      </c>
      <c r="D39" s="71">
        <v>1</v>
      </c>
      <c r="E39" s="71">
        <v>13</v>
      </c>
      <c r="F39" s="71">
        <v>0</v>
      </c>
      <c r="G39" s="72" t="s">
        <v>49</v>
      </c>
    </row>
    <row r="40" spans="1:12" ht="16.5" thickTop="1" x14ac:dyDescent="0.25">
      <c r="A40" s="73" t="s">
        <v>80</v>
      </c>
      <c r="B40" s="81" t="s">
        <v>19</v>
      </c>
      <c r="C40" s="75">
        <v>5</v>
      </c>
      <c r="D40" s="76">
        <v>1</v>
      </c>
      <c r="E40" s="76">
        <v>15</v>
      </c>
      <c r="F40" s="76">
        <v>8</v>
      </c>
      <c r="G40" s="77" t="s">
        <v>52</v>
      </c>
      <c r="L40" s="58"/>
    </row>
    <row r="41" spans="1:12" ht="15.75" x14ac:dyDescent="0.25">
      <c r="A41" s="134" t="s">
        <v>81</v>
      </c>
      <c r="B41" s="134" t="s">
        <v>19</v>
      </c>
      <c r="C41" s="135"/>
      <c r="D41" s="136"/>
      <c r="E41" s="136"/>
      <c r="F41" s="136"/>
      <c r="G41" s="137"/>
    </row>
    <row r="42" spans="1:12" ht="15.75" x14ac:dyDescent="0.25">
      <c r="A42" s="134" t="s">
        <v>82</v>
      </c>
      <c r="B42" s="134" t="s">
        <v>19</v>
      </c>
      <c r="C42" s="135"/>
      <c r="D42" s="136"/>
      <c r="E42" s="136"/>
      <c r="F42" s="136"/>
      <c r="G42" s="137"/>
    </row>
    <row r="43" spans="1:12" ht="15.75" x14ac:dyDescent="0.25">
      <c r="A43" s="134" t="s">
        <v>83</v>
      </c>
      <c r="B43" s="134" t="s">
        <v>19</v>
      </c>
      <c r="C43" s="135"/>
      <c r="D43" s="136"/>
      <c r="E43" s="136"/>
      <c r="F43" s="136"/>
      <c r="G43" s="137"/>
      <c r="H43" s="51" t="s">
        <v>19</v>
      </c>
      <c r="I43" s="58">
        <f>I38+TRUNC(J38/16)</f>
        <v>14</v>
      </c>
      <c r="J43" s="58">
        <f>J38-(TRUNC(J38/16)*16)+TRUNC(K38/16)</f>
        <v>5</v>
      </c>
      <c r="K43" s="58">
        <f>K38-(TRUNC(K38/16)*16)</f>
        <v>0</v>
      </c>
    </row>
    <row r="44" spans="1:12" ht="15.75" x14ac:dyDescent="0.25">
      <c r="A44" s="53" t="s">
        <v>84</v>
      </c>
      <c r="B44" s="54" t="s">
        <v>19</v>
      </c>
      <c r="C44" s="62">
        <v>1</v>
      </c>
      <c r="D44" s="56">
        <v>0</v>
      </c>
      <c r="E44" s="56">
        <v>13</v>
      </c>
      <c r="F44" s="56">
        <v>8</v>
      </c>
      <c r="G44" s="66" t="s">
        <v>50</v>
      </c>
    </row>
    <row r="45" spans="1:12" ht="15.75" x14ac:dyDescent="0.25">
      <c r="A45" s="68" t="s">
        <v>85</v>
      </c>
      <c r="B45" s="54" t="s">
        <v>19</v>
      </c>
      <c r="C45" s="62">
        <v>3</v>
      </c>
      <c r="D45" s="56">
        <v>0</v>
      </c>
      <c r="E45" s="56">
        <v>13</v>
      </c>
      <c r="F45" s="56">
        <v>8</v>
      </c>
      <c r="G45" s="66" t="s">
        <v>51</v>
      </c>
    </row>
    <row r="46" spans="1:12" ht="15.75" x14ac:dyDescent="0.25">
      <c r="A46" s="68" t="s">
        <v>100</v>
      </c>
      <c r="B46" s="68" t="s">
        <v>19</v>
      </c>
      <c r="C46" s="79">
        <v>4</v>
      </c>
      <c r="D46" s="80">
        <v>4</v>
      </c>
      <c r="E46" s="80">
        <v>13</v>
      </c>
      <c r="F46" s="80">
        <v>0</v>
      </c>
      <c r="G46" s="166" t="s">
        <v>48</v>
      </c>
    </row>
    <row r="47" spans="1:12" ht="15.75" x14ac:dyDescent="0.25">
      <c r="A47" s="68" t="s">
        <v>111</v>
      </c>
      <c r="B47" s="68" t="s">
        <v>19</v>
      </c>
      <c r="C47" s="79">
        <v>5</v>
      </c>
      <c r="D47" s="80">
        <v>2</v>
      </c>
      <c r="E47" s="80">
        <v>7</v>
      </c>
      <c r="F47" s="80">
        <v>0</v>
      </c>
      <c r="G47" s="166" t="s">
        <v>49</v>
      </c>
    </row>
    <row r="48" spans="1:12" ht="15.75" x14ac:dyDescent="0.25">
      <c r="A48" s="158" t="s">
        <v>105</v>
      </c>
      <c r="B48" s="56" t="s">
        <v>19</v>
      </c>
      <c r="C48" s="62">
        <v>4</v>
      </c>
      <c r="D48" s="56">
        <v>3</v>
      </c>
      <c r="E48" s="56">
        <v>6</v>
      </c>
      <c r="F48" s="56">
        <v>8</v>
      </c>
      <c r="G48" s="66" t="s">
        <v>47</v>
      </c>
    </row>
  </sheetData>
  <mergeCells count="1">
    <mergeCell ref="A1:E1"/>
  </mergeCells>
  <phoneticPr fontId="1" type="noConversion"/>
  <pageMargins left="0.25" right="0.25" top="0.75" bottom="0.75" header="0.3" footer="0.3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activeCell="L49" sqref="L49"/>
    </sheetView>
  </sheetViews>
  <sheetFormatPr defaultRowHeight="12.75" x14ac:dyDescent="0.2"/>
  <cols>
    <col min="1" max="1" width="18.7109375" customWidth="1"/>
    <col min="2" max="2" width="17.42578125" customWidth="1"/>
    <col min="3" max="3" width="20.28515625" style="1" customWidth="1"/>
    <col min="4" max="6" width="8.5703125" style="1" customWidth="1"/>
    <col min="10" max="12" width="9.140625" style="1"/>
  </cols>
  <sheetData>
    <row r="1" spans="1:13" x14ac:dyDescent="0.2">
      <c r="B1" t="s">
        <v>0</v>
      </c>
      <c r="C1" t="s">
        <v>4</v>
      </c>
      <c r="D1" s="1" t="s">
        <v>7</v>
      </c>
      <c r="E1" s="1" t="s">
        <v>8</v>
      </c>
      <c r="F1" s="1" t="s">
        <v>9</v>
      </c>
      <c r="G1" s="1"/>
      <c r="H1" s="1" t="s">
        <v>14</v>
      </c>
      <c r="I1" s="1" t="s">
        <v>15</v>
      </c>
      <c r="J1" s="1" t="s">
        <v>31</v>
      </c>
      <c r="K1" s="1" t="s">
        <v>7</v>
      </c>
      <c r="L1" s="1" t="s">
        <v>8</v>
      </c>
      <c r="M1" s="1" t="s">
        <v>9</v>
      </c>
    </row>
    <row r="2" spans="1:13" x14ac:dyDescent="0.2">
      <c r="A2">
        <v>1</v>
      </c>
      <c r="B2" s="20" t="str">
        <f>'SB1'!A17</f>
        <v>G.BAYLISS</v>
      </c>
      <c r="C2" s="20" t="str">
        <f>'SB1'!B17</f>
        <v>Isis C</v>
      </c>
      <c r="D2" s="1" t="e">
        <f>'SB1'!D17+Clan!D20+Lech1!D22+#REF!+Pew!D23</f>
        <v>#REF!</v>
      </c>
      <c r="E2" s="1" t="e">
        <f>'SB1'!E17+Clan!E20+Lech1!E22+#REF!+Pew!E23</f>
        <v>#REF!</v>
      </c>
      <c r="F2" s="1" t="e">
        <f>'SB1'!F17+Clan!F20+Lech1!F22+#REF!+Pew!F23</f>
        <v>#REF!</v>
      </c>
      <c r="G2" s="1"/>
      <c r="H2" t="e">
        <f>TRUNC(F2/16)</f>
        <v>#REF!</v>
      </c>
      <c r="I2" t="e">
        <f>TRUNC((E2+H2)/16)</f>
        <v>#REF!</v>
      </c>
      <c r="J2" s="1" t="s">
        <v>31</v>
      </c>
      <c r="K2" s="7" t="e">
        <f>(D2+I2)</f>
        <v>#REF!</v>
      </c>
      <c r="L2" s="7" t="e">
        <f>(E2+H2)-(TRUNC((E2+H2)/16)*16)</f>
        <v>#REF!</v>
      </c>
      <c r="M2" s="7" t="e">
        <f>F2-(TRUNC(F2/16)*16)</f>
        <v>#REF!</v>
      </c>
    </row>
    <row r="3" spans="1:13" x14ac:dyDescent="0.2">
      <c r="A3">
        <v>2</v>
      </c>
      <c r="B3" s="20" t="str">
        <f>'SB1'!A32</f>
        <v>B.SHUTLER</v>
      </c>
      <c r="C3" s="20" t="str">
        <f>'SB1'!B32</f>
        <v>Pewsey 1</v>
      </c>
      <c r="D3" s="1" t="e">
        <f>'SB1'!D32+Clan!D38+Lech1!D43+#REF!+Pew!D43</f>
        <v>#REF!</v>
      </c>
      <c r="E3" s="1" t="e">
        <f>'SB1'!E32+Clan!E38+Lech1!E43+#REF!+Pew!E43</f>
        <v>#REF!</v>
      </c>
      <c r="F3" s="1" t="e">
        <f>'SB1'!F32+Clan!F38+Lech1!F43+#REF!+Pew!F43</f>
        <v>#REF!</v>
      </c>
      <c r="G3" s="1"/>
      <c r="H3" t="e">
        <f t="shared" ref="H3:H37" si="0">TRUNC(F3/16)</f>
        <v>#REF!</v>
      </c>
      <c r="I3" t="e">
        <f t="shared" ref="I3:I37" si="1">TRUNC((E3+H3)/16)</f>
        <v>#REF!</v>
      </c>
      <c r="J3" s="1" t="s">
        <v>31</v>
      </c>
      <c r="K3" s="7" t="e">
        <f t="shared" ref="K3:K37" si="2">(D3+I3)</f>
        <v>#REF!</v>
      </c>
      <c r="L3" s="7" t="e">
        <f t="shared" ref="L3:L37" si="3">(E3+H3)-(TRUNC((E3+H3)/16)*16)</f>
        <v>#REF!</v>
      </c>
      <c r="M3" s="7" t="e">
        <f t="shared" ref="M3:M37" si="4">F3-(TRUNC(F3/16)*16)</f>
        <v>#REF!</v>
      </c>
    </row>
    <row r="4" spans="1:13" x14ac:dyDescent="0.2">
      <c r="A4">
        <v>3</v>
      </c>
      <c r="B4" s="20" t="str">
        <f>'SB1'!A3</f>
        <v>N.RUSSELL</v>
      </c>
      <c r="C4" s="20" t="str">
        <f>'SB1'!B3</f>
        <v>Isis A</v>
      </c>
      <c r="D4" s="1" t="e">
        <f>'SB1'!D3+Clan!D3+Lech1!D3+#REF!+Pew!D3</f>
        <v>#REF!</v>
      </c>
      <c r="E4" s="1" t="e">
        <f>'SB1'!E3+Clan!E3+Lech1!E3+#REF!+Pew!E3</f>
        <v>#REF!</v>
      </c>
      <c r="F4" s="1" t="e">
        <f>'SB1'!F3+Clan!F3+Lech1!F3+#REF!+Pew!F3</f>
        <v>#REF!</v>
      </c>
      <c r="G4" s="1"/>
      <c r="H4" t="e">
        <f t="shared" si="0"/>
        <v>#REF!</v>
      </c>
      <c r="I4" t="e">
        <f t="shared" si="1"/>
        <v>#REF!</v>
      </c>
      <c r="J4" s="1" t="s">
        <v>31</v>
      </c>
      <c r="K4" s="7" t="e">
        <f t="shared" si="2"/>
        <v>#REF!</v>
      </c>
      <c r="L4" s="7" t="e">
        <f t="shared" si="3"/>
        <v>#REF!</v>
      </c>
      <c r="M4" s="7" t="e">
        <f t="shared" si="4"/>
        <v>#REF!</v>
      </c>
    </row>
    <row r="5" spans="1:13" x14ac:dyDescent="0.2">
      <c r="A5">
        <v>4</v>
      </c>
      <c r="B5" s="20" t="str">
        <f>'SB1'!A26</f>
        <v>G.DIDCOCK</v>
      </c>
      <c r="C5" s="20" t="str">
        <f>'SB1'!B26</f>
        <v>Radcot</v>
      </c>
      <c r="D5" s="1" t="e">
        <f>'SB1'!D26+Clan!D31+Lech1!D36+#REF!+Pew!D36</f>
        <v>#REF!</v>
      </c>
      <c r="E5" s="1" t="e">
        <f>'SB1'!E26+Clan!E31+Lech1!E36+#REF!+Pew!E36</f>
        <v>#REF!</v>
      </c>
      <c r="F5" s="1" t="e">
        <f>'SB1'!F26+Clan!F31+Lech1!F36+#REF!+Pew!F36</f>
        <v>#REF!</v>
      </c>
      <c r="G5" s="1"/>
      <c r="H5" t="e">
        <f t="shared" si="0"/>
        <v>#REF!</v>
      </c>
      <c r="I5" t="e">
        <f t="shared" si="1"/>
        <v>#REF!</v>
      </c>
      <c r="J5" s="1" t="s">
        <v>31</v>
      </c>
      <c r="K5" s="7" t="e">
        <f t="shared" si="2"/>
        <v>#REF!</v>
      </c>
      <c r="L5" s="7" t="e">
        <f t="shared" si="3"/>
        <v>#REF!</v>
      </c>
      <c r="M5" s="7" t="e">
        <f t="shared" si="4"/>
        <v>#REF!</v>
      </c>
    </row>
    <row r="6" spans="1:13" x14ac:dyDescent="0.2">
      <c r="A6" s="25">
        <v>5</v>
      </c>
      <c r="B6" s="20" t="str">
        <f>'SB1'!A15</f>
        <v>A.COOK</v>
      </c>
      <c r="C6" s="20" t="str">
        <f>'SB1'!B15</f>
        <v>IsisC</v>
      </c>
      <c r="D6" s="1" t="e">
        <f>'SB1'!D15+Clan!D18+Lech1!D20+#REF!+Pew!D21</f>
        <v>#REF!</v>
      </c>
      <c r="E6" s="1" t="e">
        <f>'SB1'!E15+Clan!E18+Lech1!E20+#REF!+Pew!E21</f>
        <v>#REF!</v>
      </c>
      <c r="F6" s="1" t="e">
        <f>'SB1'!F15+Clan!F18+Lech1!F20+#REF!+Pew!F21</f>
        <v>#REF!</v>
      </c>
      <c r="G6" s="1"/>
      <c r="H6" t="e">
        <f t="shared" si="0"/>
        <v>#REF!</v>
      </c>
      <c r="I6" t="e">
        <f t="shared" si="1"/>
        <v>#REF!</v>
      </c>
      <c r="J6" s="1" t="s">
        <v>31</v>
      </c>
      <c r="K6" s="7" t="e">
        <f t="shared" si="2"/>
        <v>#REF!</v>
      </c>
      <c r="L6" s="7" t="e">
        <f t="shared" si="3"/>
        <v>#REF!</v>
      </c>
      <c r="M6" s="7" t="e">
        <f t="shared" si="4"/>
        <v>#REF!</v>
      </c>
    </row>
    <row r="7" spans="1:13" x14ac:dyDescent="0.2">
      <c r="A7" s="25">
        <v>5</v>
      </c>
      <c r="B7" s="20" t="str">
        <f>'SB1'!A27</f>
        <v>M.RUSS</v>
      </c>
      <c r="C7" s="20" t="str">
        <f>'SB1'!B27</f>
        <v>Pewsey 1</v>
      </c>
      <c r="D7" s="1" t="e">
        <f>'SB1'!D27+Clan!D32+Lech1!D37+#REF!+Pew!D37</f>
        <v>#REF!</v>
      </c>
      <c r="E7" s="1" t="e">
        <f>'SB1'!E27+Clan!E32+Lech1!E37+#REF!+Pew!E37</f>
        <v>#REF!</v>
      </c>
      <c r="F7" s="1" t="e">
        <f>'SB1'!F27+Clan!F32+Lech1!F37+#REF!+Pew!F37</f>
        <v>#REF!</v>
      </c>
      <c r="G7" s="1"/>
      <c r="H7" t="e">
        <f t="shared" si="0"/>
        <v>#REF!</v>
      </c>
      <c r="I7" t="e">
        <f t="shared" si="1"/>
        <v>#REF!</v>
      </c>
      <c r="J7" s="1" t="s">
        <v>31</v>
      </c>
      <c r="K7" s="7" t="e">
        <f t="shared" si="2"/>
        <v>#REF!</v>
      </c>
      <c r="L7" s="7" t="e">
        <f t="shared" si="3"/>
        <v>#REF!</v>
      </c>
      <c r="M7" s="7" t="e">
        <f t="shared" si="4"/>
        <v>#REF!</v>
      </c>
    </row>
    <row r="8" spans="1:13" x14ac:dyDescent="0.2">
      <c r="A8">
        <v>7</v>
      </c>
      <c r="B8" s="20" t="str">
        <f>'SB1'!A7</f>
        <v>G.DAVIES</v>
      </c>
      <c r="C8" s="20" t="str">
        <f>'SB1'!B7</f>
        <v>Isis A</v>
      </c>
      <c r="D8" s="1" t="e">
        <f>'SB1'!D7+Clan!D8+Lech1!D8+#REF!+Pew!D8</f>
        <v>#REF!</v>
      </c>
      <c r="E8" s="1" t="e">
        <f>'SB1'!E7+Clan!E8+Lech1!E8+#REF!+Pew!E8</f>
        <v>#REF!</v>
      </c>
      <c r="F8" s="1" t="e">
        <f>'SB1'!F7+Clan!F8+Lech1!F8+#REF!+Pew!F8</f>
        <v>#REF!</v>
      </c>
      <c r="G8" s="1"/>
      <c r="H8" t="e">
        <f t="shared" si="0"/>
        <v>#REF!</v>
      </c>
      <c r="I8" t="e">
        <f t="shared" si="1"/>
        <v>#REF!</v>
      </c>
      <c r="J8" s="1" t="s">
        <v>31</v>
      </c>
      <c r="K8" s="7" t="e">
        <f t="shared" si="2"/>
        <v>#REF!</v>
      </c>
      <c r="L8" s="7" t="e">
        <f t="shared" si="3"/>
        <v>#REF!</v>
      </c>
      <c r="M8" s="7" t="e">
        <f t="shared" si="4"/>
        <v>#REF!</v>
      </c>
    </row>
    <row r="9" spans="1:13" x14ac:dyDescent="0.2">
      <c r="A9">
        <v>8</v>
      </c>
      <c r="B9" s="20" t="str">
        <f>'SB1'!A6</f>
        <v>L.BALDWIN</v>
      </c>
      <c r="C9" s="20" t="str">
        <f>'SB1'!B6</f>
        <v>Isis A</v>
      </c>
      <c r="D9" s="1" t="e">
        <f>'SB1'!D6+Clan!D7+Lech1!D7+#REF!+Pew!D7</f>
        <v>#REF!</v>
      </c>
      <c r="E9" s="1" t="e">
        <f>'SB1'!E6+Clan!E7+Lech1!E7+#REF!+Pew!E7</f>
        <v>#REF!</v>
      </c>
      <c r="F9" s="1" t="e">
        <f>'SB1'!F6+Clan!F7+Lech1!F7+#REF!+Pew!F7</f>
        <v>#REF!</v>
      </c>
      <c r="G9" s="1"/>
      <c r="H9" t="e">
        <f t="shared" si="0"/>
        <v>#REF!</v>
      </c>
      <c r="I9" t="e">
        <f t="shared" si="1"/>
        <v>#REF!</v>
      </c>
      <c r="J9" s="1" t="s">
        <v>31</v>
      </c>
      <c r="K9" s="7" t="e">
        <f t="shared" si="2"/>
        <v>#REF!</v>
      </c>
      <c r="L9" s="7" t="e">
        <f t="shared" si="3"/>
        <v>#REF!</v>
      </c>
      <c r="M9" s="7" t="e">
        <f t="shared" si="4"/>
        <v>#REF!</v>
      </c>
    </row>
    <row r="10" spans="1:13" x14ac:dyDescent="0.2">
      <c r="A10">
        <v>9</v>
      </c>
      <c r="B10" s="20" t="str">
        <f>'SB1'!A31</f>
        <v>C.RUSHDON</v>
      </c>
      <c r="C10" s="20" t="str">
        <f>'SB1'!B31</f>
        <v>Pewsey 1</v>
      </c>
      <c r="D10" s="1" t="e">
        <f>'SB1'!D31+Clan!D37+Lech1!D42+#REF!+Pew!D42</f>
        <v>#REF!</v>
      </c>
      <c r="E10" s="1" t="e">
        <f>'SB1'!E31+Clan!E37+Lech1!E42+#REF!+Pew!E42</f>
        <v>#REF!</v>
      </c>
      <c r="F10" s="1" t="e">
        <f>'SB1'!F31+Clan!F37+Lech1!F42+#REF!+Pew!F42</f>
        <v>#REF!</v>
      </c>
      <c r="G10" s="1"/>
      <c r="H10" t="e">
        <f t="shared" si="0"/>
        <v>#REF!</v>
      </c>
      <c r="I10" t="e">
        <f t="shared" si="1"/>
        <v>#REF!</v>
      </c>
      <c r="J10" s="1" t="s">
        <v>31</v>
      </c>
      <c r="K10" s="7" t="e">
        <f t="shared" si="2"/>
        <v>#REF!</v>
      </c>
      <c r="L10" s="7" t="e">
        <f t="shared" si="3"/>
        <v>#REF!</v>
      </c>
      <c r="M10" s="7" t="e">
        <f t="shared" si="4"/>
        <v>#REF!</v>
      </c>
    </row>
    <row r="11" spans="1:13" x14ac:dyDescent="0.2">
      <c r="A11">
        <v>10</v>
      </c>
      <c r="B11" s="20" t="str">
        <f>'SB1'!A25</f>
        <v>F.HUMPHRIES</v>
      </c>
      <c r="C11" s="20" t="str">
        <f>'SB1'!B25</f>
        <v>Radcot</v>
      </c>
      <c r="D11" s="1" t="e">
        <f>'SB1'!D25+Clan!D30+Lech1!D35+#REF!+Pew!D35</f>
        <v>#REF!</v>
      </c>
      <c r="E11" s="1" t="e">
        <f>'SB1'!E25+Clan!E30+Lech1!E35+#REF!+Pew!E35</f>
        <v>#REF!</v>
      </c>
      <c r="F11" s="1" t="e">
        <f>'SB1'!F25+Clan!F30+Lech1!F35+#REF!+Pew!F35</f>
        <v>#REF!</v>
      </c>
      <c r="G11" s="1"/>
      <c r="H11" t="e">
        <f t="shared" si="0"/>
        <v>#REF!</v>
      </c>
      <c r="I11" t="e">
        <f t="shared" si="1"/>
        <v>#REF!</v>
      </c>
      <c r="J11" s="1" t="s">
        <v>31</v>
      </c>
      <c r="K11" s="7" t="e">
        <f t="shared" si="2"/>
        <v>#REF!</v>
      </c>
      <c r="L11" s="7" t="e">
        <f t="shared" si="3"/>
        <v>#REF!</v>
      </c>
      <c r="M11" s="7" t="e">
        <f t="shared" si="4"/>
        <v>#REF!</v>
      </c>
    </row>
    <row r="12" spans="1:13" x14ac:dyDescent="0.2">
      <c r="A12">
        <v>11</v>
      </c>
      <c r="B12" s="20" t="str">
        <f>'SB1'!A19</f>
        <v>J.GODDEN</v>
      </c>
      <c r="C12" s="20" t="str">
        <f>'SB1'!B19</f>
        <v>Isis C</v>
      </c>
      <c r="D12" s="1" t="e">
        <f>'SB1'!D19+Clan!D22+Lech1!D24+#REF!+Pew!D25</f>
        <v>#REF!</v>
      </c>
      <c r="E12" s="1" t="e">
        <f>'SB1'!E19+Clan!E22+Lech1!E24+#REF!+Pew!E25</f>
        <v>#REF!</v>
      </c>
      <c r="F12" s="1" t="e">
        <f>'SB1'!F19+Clan!F22+Lech1!F24+#REF!+Pew!F25</f>
        <v>#REF!</v>
      </c>
      <c r="G12" s="1"/>
      <c r="H12" t="e">
        <f t="shared" si="0"/>
        <v>#REF!</v>
      </c>
      <c r="I12" t="e">
        <f t="shared" si="1"/>
        <v>#REF!</v>
      </c>
      <c r="J12" s="1" t="s">
        <v>31</v>
      </c>
      <c r="K12" s="7" t="e">
        <f t="shared" si="2"/>
        <v>#REF!</v>
      </c>
      <c r="L12" s="7" t="e">
        <f t="shared" si="3"/>
        <v>#REF!</v>
      </c>
      <c r="M12" s="7" t="e">
        <f t="shared" si="4"/>
        <v>#REF!</v>
      </c>
    </row>
    <row r="13" spans="1:13" x14ac:dyDescent="0.2">
      <c r="A13">
        <v>12</v>
      </c>
      <c r="B13" s="20" t="str">
        <f>'SB1'!A21</f>
        <v>B.BALLARD</v>
      </c>
      <c r="C13" s="20" t="str">
        <f>'SB1'!B21</f>
        <v>Radcot</v>
      </c>
      <c r="D13" s="1" t="e">
        <f>'SB1'!D21+Clan!D25+Lech1!D30+#REF!+Pew!D29</f>
        <v>#REF!</v>
      </c>
      <c r="E13" s="1" t="e">
        <f>'SB1'!E21+Clan!E25+Lech1!E30+#REF!+Pew!E29</f>
        <v>#REF!</v>
      </c>
      <c r="F13" s="1" t="e">
        <f>'SB1'!F21+Clan!F25+Lech1!F30+#REF!+Pew!F29</f>
        <v>#REF!</v>
      </c>
      <c r="G13" s="1"/>
      <c r="H13" t="e">
        <f t="shared" si="0"/>
        <v>#REF!</v>
      </c>
      <c r="I13" t="e">
        <f t="shared" si="1"/>
        <v>#REF!</v>
      </c>
      <c r="J13" s="1" t="s">
        <v>31</v>
      </c>
      <c r="K13" s="7" t="e">
        <f t="shared" si="2"/>
        <v>#REF!</v>
      </c>
      <c r="L13" s="7" t="e">
        <f t="shared" si="3"/>
        <v>#REF!</v>
      </c>
      <c r="M13" s="7" t="e">
        <f t="shared" si="4"/>
        <v>#REF!</v>
      </c>
    </row>
    <row r="14" spans="1:13" x14ac:dyDescent="0.2">
      <c r="A14">
        <v>13</v>
      </c>
      <c r="B14" s="20" t="str">
        <f>'SB1'!A5</f>
        <v>F.PARKER</v>
      </c>
      <c r="C14" s="20" t="str">
        <f>'SB1'!B5</f>
        <v>Isis A</v>
      </c>
      <c r="D14" s="1" t="e">
        <f>'SB1'!D5+Clan!D5+Lech1!D5+#REF!+Pew!D5</f>
        <v>#REF!</v>
      </c>
      <c r="E14" s="1" t="e">
        <f>'SB1'!E5+Clan!E5+Lech1!E5+#REF!+Pew!E5</f>
        <v>#REF!</v>
      </c>
      <c r="F14" s="1" t="e">
        <f>'SB1'!F5+Clan!F5+Lech1!F5+#REF!+Pew!F5</f>
        <v>#REF!</v>
      </c>
      <c r="G14" s="1"/>
      <c r="H14" t="e">
        <f t="shared" si="0"/>
        <v>#REF!</v>
      </c>
      <c r="I14" t="e">
        <f t="shared" si="1"/>
        <v>#REF!</v>
      </c>
      <c r="J14" s="1" t="s">
        <v>31</v>
      </c>
      <c r="K14" s="7" t="e">
        <f t="shared" si="2"/>
        <v>#REF!</v>
      </c>
      <c r="L14" s="7" t="e">
        <f t="shared" si="3"/>
        <v>#REF!</v>
      </c>
      <c r="M14" s="7" t="e">
        <f t="shared" si="4"/>
        <v>#REF!</v>
      </c>
    </row>
    <row r="15" spans="1:13" x14ac:dyDescent="0.2">
      <c r="A15">
        <v>14</v>
      </c>
      <c r="B15" s="20" t="e">
        <f>'SB1'!#REF!</f>
        <v>#REF!</v>
      </c>
      <c r="C15" s="20" t="e">
        <f>Clan!#REF!</f>
        <v>#REF!</v>
      </c>
      <c r="D15" s="1" t="e">
        <f>'SB1'!#REF!+Clan!#REF!+Lech1!#REF!+#REF!+Pew!#REF!</f>
        <v>#REF!</v>
      </c>
      <c r="E15" s="1" t="e">
        <f>'SB1'!#REF!+Clan!#REF!+Lech1!#REF!+#REF!+Pew!#REF!</f>
        <v>#REF!</v>
      </c>
      <c r="F15" s="1" t="e">
        <f>'SB1'!#REF!+Clan!#REF!+Lech1!#REF!+#REF!+Pew!#REF!</f>
        <v>#REF!</v>
      </c>
      <c r="G15" s="1"/>
      <c r="H15" t="e">
        <f t="shared" si="0"/>
        <v>#REF!</v>
      </c>
      <c r="I15" t="e">
        <f t="shared" si="1"/>
        <v>#REF!</v>
      </c>
      <c r="J15" s="1" t="s">
        <v>31</v>
      </c>
      <c r="K15" s="7" t="e">
        <f t="shared" si="2"/>
        <v>#REF!</v>
      </c>
      <c r="L15" s="7" t="e">
        <f t="shared" si="3"/>
        <v>#REF!</v>
      </c>
      <c r="M15" s="7" t="e">
        <f t="shared" si="4"/>
        <v>#REF!</v>
      </c>
    </row>
    <row r="16" spans="1:13" x14ac:dyDescent="0.2">
      <c r="A16">
        <v>15</v>
      </c>
      <c r="B16" s="20" t="str">
        <f>'SB1'!A12</f>
        <v>B.GARRETT</v>
      </c>
      <c r="C16" s="20" t="str">
        <f>'SB1'!B12</f>
        <v>Isis B</v>
      </c>
      <c r="D16" s="1" t="e">
        <f>'SB1'!D12+Clan!D14+Lech1!D17+#REF!+Pew!D14</f>
        <v>#REF!</v>
      </c>
      <c r="E16" s="1" t="e">
        <f>'SB1'!E12+Clan!E14+Lech1!E17+#REF!+Pew!E14</f>
        <v>#REF!</v>
      </c>
      <c r="F16" s="1" t="e">
        <f>'SB1'!F12+Clan!F14+Lech1!F17+#REF!+Pew!F14</f>
        <v>#REF!</v>
      </c>
      <c r="G16" s="1"/>
      <c r="H16" t="e">
        <f t="shared" si="0"/>
        <v>#REF!</v>
      </c>
      <c r="I16" t="e">
        <f t="shared" si="1"/>
        <v>#REF!</v>
      </c>
      <c r="J16" s="1" t="s">
        <v>31</v>
      </c>
      <c r="K16" s="7" t="e">
        <f t="shared" si="2"/>
        <v>#REF!</v>
      </c>
      <c r="L16" s="7" t="e">
        <f t="shared" si="3"/>
        <v>#REF!</v>
      </c>
      <c r="M16" s="7" t="e">
        <f t="shared" si="4"/>
        <v>#REF!</v>
      </c>
    </row>
    <row r="17" spans="1:13" x14ac:dyDescent="0.2">
      <c r="A17">
        <v>16</v>
      </c>
      <c r="B17" s="20" t="str">
        <f>'SB1'!A8</f>
        <v>P.GILBERT</v>
      </c>
      <c r="C17" s="20" t="str">
        <f>'SB1'!B8</f>
        <v>Isis A</v>
      </c>
      <c r="D17" s="1" t="e">
        <f>'SB1'!D8+Clan!D9+Lech1!D9+#REF!+Pew!D9</f>
        <v>#REF!</v>
      </c>
      <c r="E17" s="1" t="e">
        <f>'SB1'!E8+Clan!E9+Lech1!E9+#REF!+Pew!E9</f>
        <v>#REF!</v>
      </c>
      <c r="F17" s="1" t="e">
        <f>'SB1'!F8+Clan!F9+Lech1!F9+#REF!+Pew!F9</f>
        <v>#REF!</v>
      </c>
      <c r="G17" s="1"/>
      <c r="H17" t="e">
        <f t="shared" si="0"/>
        <v>#REF!</v>
      </c>
      <c r="I17" t="e">
        <f t="shared" si="1"/>
        <v>#REF!</v>
      </c>
      <c r="J17" s="1" t="s">
        <v>31</v>
      </c>
      <c r="K17" s="7" t="e">
        <f t="shared" si="2"/>
        <v>#REF!</v>
      </c>
      <c r="L17" s="7" t="e">
        <f t="shared" si="3"/>
        <v>#REF!</v>
      </c>
      <c r="M17" s="7" t="e">
        <f t="shared" si="4"/>
        <v>#REF!</v>
      </c>
    </row>
    <row r="18" spans="1:13" x14ac:dyDescent="0.2">
      <c r="A18">
        <v>17</v>
      </c>
      <c r="B18" s="20" t="str">
        <f>'SB1'!A18</f>
        <v>S.DEAN</v>
      </c>
      <c r="C18" s="20" t="str">
        <f>'SB1'!B18</f>
        <v>Isis C</v>
      </c>
      <c r="D18" s="1" t="e">
        <f>'SB1'!D18+Clan!D21+Lech1!D23+#REF!+Pew!D24</f>
        <v>#REF!</v>
      </c>
      <c r="E18" s="1" t="e">
        <f>'SB1'!E18+Clan!E21+Lech1!E23+#REF!+Pew!E24</f>
        <v>#REF!</v>
      </c>
      <c r="F18" s="1" t="e">
        <f>'SB1'!F18+Clan!F21+Lech1!F23+#REF!+Pew!F24</f>
        <v>#REF!</v>
      </c>
      <c r="G18" s="1"/>
      <c r="H18" t="e">
        <f t="shared" si="0"/>
        <v>#REF!</v>
      </c>
      <c r="I18" t="e">
        <f t="shared" si="1"/>
        <v>#REF!</v>
      </c>
      <c r="J18" s="1" t="s">
        <v>31</v>
      </c>
      <c r="K18" s="7" t="e">
        <f t="shared" si="2"/>
        <v>#REF!</v>
      </c>
      <c r="L18" s="7" t="e">
        <f t="shared" si="3"/>
        <v>#REF!</v>
      </c>
      <c r="M18" s="7" t="e">
        <f t="shared" si="4"/>
        <v>#REF!</v>
      </c>
    </row>
    <row r="19" spans="1:13" x14ac:dyDescent="0.2">
      <c r="A19">
        <v>18</v>
      </c>
      <c r="B19" s="20" t="str">
        <f>'SB1'!A22</f>
        <v>K.TAYLOR</v>
      </c>
      <c r="C19" s="20" t="str">
        <f>'SB1'!B22</f>
        <v>Radcot</v>
      </c>
      <c r="D19" s="1" t="e">
        <f>'SB1'!D22+Clan!D26+Lech1!D31+#REF!+Pew!D31</f>
        <v>#REF!</v>
      </c>
      <c r="E19" s="1" t="e">
        <f>'SB1'!E22+Clan!E26+Lech1!E31+#REF!+Pew!E31</f>
        <v>#REF!</v>
      </c>
      <c r="F19" s="1" t="e">
        <f>'SB1'!F22+Clan!F26+Lech1!F31+#REF!+Pew!F31</f>
        <v>#REF!</v>
      </c>
      <c r="G19" s="1"/>
      <c r="H19" t="e">
        <f t="shared" si="0"/>
        <v>#REF!</v>
      </c>
      <c r="I19" t="e">
        <f t="shared" si="1"/>
        <v>#REF!</v>
      </c>
      <c r="J19" s="1" t="s">
        <v>31</v>
      </c>
      <c r="K19" s="7" t="e">
        <f t="shared" si="2"/>
        <v>#REF!</v>
      </c>
      <c r="L19" s="7" t="e">
        <f t="shared" si="3"/>
        <v>#REF!</v>
      </c>
      <c r="M19" s="7" t="e">
        <f t="shared" si="4"/>
        <v>#REF!</v>
      </c>
    </row>
    <row r="20" spans="1:13" x14ac:dyDescent="0.2">
      <c r="A20">
        <v>19</v>
      </c>
      <c r="B20" s="20" t="str">
        <f>'SB1'!A30</f>
        <v>L.POCOCK</v>
      </c>
      <c r="C20" s="20" t="str">
        <f>'SB1'!B30</f>
        <v>Pewsey 1</v>
      </c>
      <c r="D20" s="1" t="e">
        <f>'SB1'!D30+Clan!D36+Lech1!D41+#REF!+Pew!D41</f>
        <v>#REF!</v>
      </c>
      <c r="E20" s="1" t="e">
        <f>'SB1'!E30+Clan!E36+Lech1!E41+#REF!+Pew!E41</f>
        <v>#REF!</v>
      </c>
      <c r="F20" s="1" t="e">
        <f>'SB1'!F30+Clan!F36+Lech1!F41+#REF!+Pew!F41</f>
        <v>#REF!</v>
      </c>
      <c r="G20" s="1"/>
      <c r="H20" t="e">
        <f t="shared" si="0"/>
        <v>#REF!</v>
      </c>
      <c r="I20" t="e">
        <f t="shared" si="1"/>
        <v>#REF!</v>
      </c>
      <c r="J20" s="1" t="s">
        <v>31</v>
      </c>
      <c r="K20" s="7" t="e">
        <f t="shared" si="2"/>
        <v>#REF!</v>
      </c>
      <c r="L20" s="7" t="e">
        <f t="shared" si="3"/>
        <v>#REF!</v>
      </c>
      <c r="M20" s="7" t="e">
        <f t="shared" si="4"/>
        <v>#REF!</v>
      </c>
    </row>
    <row r="21" spans="1:13" x14ac:dyDescent="0.2">
      <c r="A21">
        <v>20</v>
      </c>
      <c r="B21" s="20" t="str">
        <f>'SB1'!A29</f>
        <v>A.McCOLM</v>
      </c>
      <c r="C21" s="20" t="str">
        <f>'SB1'!B29</f>
        <v>Pewsey 1</v>
      </c>
      <c r="D21" s="1" t="e">
        <f>'SB1'!D29+Clan!D35+Lech1!D40+#REF!+Pew!D40</f>
        <v>#REF!</v>
      </c>
      <c r="E21" s="1" t="e">
        <f>'SB1'!E29+Clan!E35+Lech1!E40+#REF!+Pew!E40</f>
        <v>#REF!</v>
      </c>
      <c r="F21" s="1" t="e">
        <f>'SB1'!F29+Clan!F35+Lech1!F40+#REF!+Pew!F40</f>
        <v>#REF!</v>
      </c>
      <c r="G21" s="1"/>
      <c r="H21" t="e">
        <f t="shared" si="0"/>
        <v>#REF!</v>
      </c>
      <c r="I21" t="e">
        <f t="shared" si="1"/>
        <v>#REF!</v>
      </c>
      <c r="J21" s="1" t="s">
        <v>31</v>
      </c>
      <c r="K21" s="7" t="e">
        <f t="shared" si="2"/>
        <v>#REF!</v>
      </c>
      <c r="L21" s="7" t="e">
        <f t="shared" si="3"/>
        <v>#REF!</v>
      </c>
      <c r="M21" s="7" t="e">
        <f t="shared" si="4"/>
        <v>#REF!</v>
      </c>
    </row>
    <row r="22" spans="1:13" x14ac:dyDescent="0.2">
      <c r="A22">
        <v>21</v>
      </c>
      <c r="B22" s="20" t="e">
        <f>'SB1'!#REF!</f>
        <v>#REF!</v>
      </c>
      <c r="C22" s="20" t="e">
        <f>Clan!#REF!</f>
        <v>#REF!</v>
      </c>
      <c r="D22" s="1" t="e">
        <f>'SB1'!#REF!+Clan!#REF!+Lech1!#REF!+#REF!+Pew!#REF!</f>
        <v>#REF!</v>
      </c>
      <c r="E22" s="1" t="e">
        <f>'SB1'!#REF!+Clan!#REF!+Lech1!#REF!+#REF!+Pew!#REF!</f>
        <v>#REF!</v>
      </c>
      <c r="F22" s="1" t="e">
        <f>'SB1'!#REF!+Clan!#REF!+Lech1!#REF!+#REF!+Pew!#REF!</f>
        <v>#REF!</v>
      </c>
      <c r="G22" s="1"/>
      <c r="H22" t="e">
        <f t="shared" si="0"/>
        <v>#REF!</v>
      </c>
      <c r="I22" t="e">
        <f t="shared" si="1"/>
        <v>#REF!</v>
      </c>
      <c r="J22" s="1" t="s">
        <v>31</v>
      </c>
      <c r="K22" s="7" t="e">
        <f t="shared" si="2"/>
        <v>#REF!</v>
      </c>
      <c r="L22" s="7" t="e">
        <f t="shared" si="3"/>
        <v>#REF!</v>
      </c>
      <c r="M22" s="7" t="e">
        <f t="shared" si="4"/>
        <v>#REF!</v>
      </c>
    </row>
    <row r="23" spans="1:13" x14ac:dyDescent="0.2">
      <c r="A23">
        <v>22</v>
      </c>
      <c r="B23" s="20" t="str">
        <f>'SB1'!A28</f>
        <v>B.JACKSON</v>
      </c>
      <c r="C23" s="20" t="str">
        <f>'SB1'!B28</f>
        <v>Pewsey 1</v>
      </c>
      <c r="D23" s="1" t="e">
        <f>'SB1'!D28+Clan!D33+Lech1!D38+#REF!+Pew!D38</f>
        <v>#REF!</v>
      </c>
      <c r="E23" s="1" t="e">
        <f>'SB1'!E28+Clan!E33+Lech1!E38+#REF!+Pew!E38</f>
        <v>#REF!</v>
      </c>
      <c r="F23" s="1" t="e">
        <f>'SB1'!F28+Clan!F33+Lech1!F38+#REF!+Pew!F38</f>
        <v>#REF!</v>
      </c>
      <c r="G23" s="1"/>
      <c r="H23" t="e">
        <f t="shared" si="0"/>
        <v>#REF!</v>
      </c>
      <c r="I23" t="e">
        <f t="shared" si="1"/>
        <v>#REF!</v>
      </c>
      <c r="J23" s="1" t="s">
        <v>31</v>
      </c>
      <c r="K23" s="7" t="e">
        <f t="shared" si="2"/>
        <v>#REF!</v>
      </c>
      <c r="L23" s="7" t="e">
        <f t="shared" si="3"/>
        <v>#REF!</v>
      </c>
      <c r="M23" s="7" t="e">
        <f t="shared" si="4"/>
        <v>#REF!</v>
      </c>
    </row>
    <row r="24" spans="1:13" x14ac:dyDescent="0.2">
      <c r="A24">
        <v>23</v>
      </c>
      <c r="B24" s="20" t="str">
        <f>'SB1'!A10</f>
        <v>P.McKAY</v>
      </c>
      <c r="C24" s="20" t="str">
        <f>'SB1'!B10</f>
        <v>Isis B</v>
      </c>
      <c r="D24" s="1" t="e">
        <f>'SB1'!D10+Clan!D11+Lech1!D14+#REF!+Pew!D11</f>
        <v>#REF!</v>
      </c>
      <c r="E24" s="1" t="e">
        <f>'SB1'!E10+Clan!E11+Lech1!E14+#REF!+Pew!E11</f>
        <v>#REF!</v>
      </c>
      <c r="F24" s="1" t="e">
        <f>'SB1'!F10+Clan!F11+Lech1!F14+#REF!+Pew!F11</f>
        <v>#REF!</v>
      </c>
      <c r="G24" s="1"/>
      <c r="H24" t="e">
        <f t="shared" si="0"/>
        <v>#REF!</v>
      </c>
      <c r="I24" t="e">
        <f t="shared" si="1"/>
        <v>#REF!</v>
      </c>
      <c r="J24" s="1" t="s">
        <v>31</v>
      </c>
      <c r="K24" s="7" t="e">
        <f t="shared" si="2"/>
        <v>#REF!</v>
      </c>
      <c r="L24" s="7" t="e">
        <f t="shared" si="3"/>
        <v>#REF!</v>
      </c>
      <c r="M24" s="7" t="e">
        <f t="shared" si="4"/>
        <v>#REF!</v>
      </c>
    </row>
    <row r="25" spans="1:13" x14ac:dyDescent="0.2">
      <c r="A25">
        <v>24</v>
      </c>
      <c r="B25" s="20" t="str">
        <f>'SB1'!A4</f>
        <v>M.ROZZIER</v>
      </c>
      <c r="C25" s="20" t="str">
        <f>'SB1'!B4</f>
        <v>Isis A</v>
      </c>
      <c r="D25" s="1" t="e">
        <f>'SB1'!D4+Clan!D4+Lech1!D4+#REF!+Pew!D4</f>
        <v>#REF!</v>
      </c>
      <c r="E25" s="1" t="e">
        <f>'SB1'!E4+Clan!E4+Lech1!E4+#REF!+Pew!E4</f>
        <v>#REF!</v>
      </c>
      <c r="F25" s="1" t="e">
        <f>'SB1'!F4+Clan!F4+Lech1!F4+#REF!+Pew!F4</f>
        <v>#REF!</v>
      </c>
      <c r="G25" s="1"/>
      <c r="H25" t="e">
        <f t="shared" si="0"/>
        <v>#REF!</v>
      </c>
      <c r="I25" t="e">
        <f t="shared" si="1"/>
        <v>#REF!</v>
      </c>
      <c r="J25" s="1" t="s">
        <v>31</v>
      </c>
      <c r="K25" s="7" t="e">
        <f t="shared" si="2"/>
        <v>#REF!</v>
      </c>
      <c r="L25" s="7" t="e">
        <f t="shared" si="3"/>
        <v>#REF!</v>
      </c>
      <c r="M25" s="7" t="e">
        <f t="shared" si="4"/>
        <v>#REF!</v>
      </c>
    </row>
    <row r="26" spans="1:13" x14ac:dyDescent="0.2">
      <c r="A26">
        <v>24</v>
      </c>
      <c r="B26" s="20" t="e">
        <f>'SB1'!#REF!</f>
        <v>#REF!</v>
      </c>
      <c r="C26" s="20" t="e">
        <f>Clan!#REF!</f>
        <v>#REF!</v>
      </c>
      <c r="D26" s="1" t="e">
        <f>'SB1'!#REF!+Clan!#REF!+Lech1!#REF!+#REF!+Pew!#REF!</f>
        <v>#REF!</v>
      </c>
      <c r="E26" s="1" t="e">
        <f>'SB1'!#REF!+Clan!#REF!+Lech1!#REF!+#REF!+Pew!#REF!</f>
        <v>#REF!</v>
      </c>
      <c r="F26" s="1" t="e">
        <f>'SB1'!#REF!+Clan!#REF!+Lech1!#REF!+#REF!+Pew!#REF!</f>
        <v>#REF!</v>
      </c>
      <c r="G26" s="1"/>
      <c r="H26" t="e">
        <f t="shared" si="0"/>
        <v>#REF!</v>
      </c>
      <c r="I26" t="e">
        <f t="shared" si="1"/>
        <v>#REF!</v>
      </c>
      <c r="J26" s="1" t="s">
        <v>31</v>
      </c>
      <c r="K26" s="7" t="e">
        <f t="shared" si="2"/>
        <v>#REF!</v>
      </c>
      <c r="L26" s="7" t="e">
        <f t="shared" si="3"/>
        <v>#REF!</v>
      </c>
      <c r="M26" s="7" t="e">
        <f t="shared" si="4"/>
        <v>#REF!</v>
      </c>
    </row>
    <row r="27" spans="1:13" x14ac:dyDescent="0.2">
      <c r="A27">
        <v>26</v>
      </c>
      <c r="B27" s="20" t="str">
        <f>'SB1'!A23</f>
        <v>J.SWANN</v>
      </c>
      <c r="C27" s="20" t="str">
        <f>'SB1'!B23</f>
        <v>Radcot</v>
      </c>
      <c r="D27" s="1" t="e">
        <f>'SB1'!D23+Clan!D28+Lech1!D33+#REF!+Pew!D33</f>
        <v>#REF!</v>
      </c>
      <c r="E27" s="1" t="e">
        <f>'SB1'!E23+Clan!E28+Lech1!E33+#REF!+Pew!E33</f>
        <v>#REF!</v>
      </c>
      <c r="F27" s="1" t="e">
        <f>'SB1'!F23+Clan!F28+Lech1!F33+#REF!+Pew!F33</f>
        <v>#REF!</v>
      </c>
      <c r="G27" s="1"/>
      <c r="H27" t="e">
        <f t="shared" si="0"/>
        <v>#REF!</v>
      </c>
      <c r="I27" t="e">
        <f t="shared" si="1"/>
        <v>#REF!</v>
      </c>
      <c r="J27" s="1" t="s">
        <v>31</v>
      </c>
      <c r="K27" s="7" t="e">
        <f t="shared" si="2"/>
        <v>#REF!</v>
      </c>
      <c r="L27" s="7" t="e">
        <f t="shared" si="3"/>
        <v>#REF!</v>
      </c>
      <c r="M27" s="7" t="e">
        <f t="shared" si="4"/>
        <v>#REF!</v>
      </c>
    </row>
    <row r="28" spans="1:13" x14ac:dyDescent="0.2">
      <c r="A28">
        <v>27</v>
      </c>
      <c r="B28" s="20" t="str">
        <f>'SB1'!A11</f>
        <v>S.BULL</v>
      </c>
      <c r="C28" s="20" t="str">
        <f>'SB1'!B11</f>
        <v>Isis B</v>
      </c>
      <c r="D28" s="1" t="e">
        <f>'SB1'!D11+Clan!D13+Lech1!D16+#REF!+Pew!D13</f>
        <v>#REF!</v>
      </c>
      <c r="E28" s="1" t="e">
        <f>'SB1'!E11+Clan!E13+Lech1!E16+#REF!+Pew!E13</f>
        <v>#REF!</v>
      </c>
      <c r="F28" s="1" t="e">
        <f>'SB1'!F11+Clan!F13+Lech1!F16+#REF!+Pew!F13</f>
        <v>#REF!</v>
      </c>
      <c r="G28" s="1"/>
      <c r="H28" t="e">
        <f t="shared" si="0"/>
        <v>#REF!</v>
      </c>
      <c r="I28" t="e">
        <f t="shared" si="1"/>
        <v>#REF!</v>
      </c>
      <c r="J28" s="1" t="s">
        <v>31</v>
      </c>
      <c r="K28" s="7" t="e">
        <f t="shared" si="2"/>
        <v>#REF!</v>
      </c>
      <c r="L28" s="7" t="e">
        <f t="shared" si="3"/>
        <v>#REF!</v>
      </c>
      <c r="M28" s="7" t="e">
        <f t="shared" si="4"/>
        <v>#REF!</v>
      </c>
    </row>
    <row r="29" spans="1:13" x14ac:dyDescent="0.2">
      <c r="A29">
        <v>28</v>
      </c>
      <c r="B29" s="20" t="str">
        <f>'SB1'!A13</f>
        <v>R.NORMINGTON</v>
      </c>
      <c r="C29" s="20" t="str">
        <f>'SB1'!B13</f>
        <v>Isis B</v>
      </c>
      <c r="D29" s="1" t="e">
        <f>'SB1'!D13+Clan!D15+Lech1!D18+#REF!+Pew!D15</f>
        <v>#REF!</v>
      </c>
      <c r="E29" s="1" t="e">
        <f>'SB1'!E13+Clan!E15+Lech1!E18+#REF!+Pew!E15</f>
        <v>#REF!</v>
      </c>
      <c r="F29" s="1" t="e">
        <f>'SB1'!F13+Clan!F15+Lech1!F18+#REF!+Pew!F15</f>
        <v>#REF!</v>
      </c>
      <c r="G29" s="1"/>
      <c r="H29" t="e">
        <f t="shared" si="0"/>
        <v>#REF!</v>
      </c>
      <c r="I29" t="e">
        <f t="shared" si="1"/>
        <v>#REF!</v>
      </c>
      <c r="J29" s="1" t="s">
        <v>31</v>
      </c>
      <c r="K29" s="7" t="e">
        <f t="shared" si="2"/>
        <v>#REF!</v>
      </c>
      <c r="L29" s="7" t="e">
        <f t="shared" si="3"/>
        <v>#REF!</v>
      </c>
      <c r="M29" s="7" t="e">
        <f t="shared" si="4"/>
        <v>#REF!</v>
      </c>
    </row>
    <row r="30" spans="1:13" x14ac:dyDescent="0.2">
      <c r="A30">
        <v>29</v>
      </c>
      <c r="B30" s="20" t="e">
        <f>'SB1'!#REF!</f>
        <v>#REF!</v>
      </c>
      <c r="C30" s="20" t="e">
        <f>Clan!#REF!</f>
        <v>#REF!</v>
      </c>
      <c r="D30" s="1" t="e">
        <f>'SB1'!#REF!+Clan!#REF!+Lech1!#REF!+#REF!+Pew!#REF!</f>
        <v>#REF!</v>
      </c>
      <c r="E30" s="1" t="e">
        <f>'SB1'!#REF!+Clan!#REF!+Lech1!#REF!+#REF!+Pew!#REF!</f>
        <v>#REF!</v>
      </c>
      <c r="F30" s="1" t="e">
        <f>'SB1'!#REF!+Clan!#REF!+Lech1!#REF!+#REF!+Pew!#REF!</f>
        <v>#REF!</v>
      </c>
      <c r="G30" s="1"/>
      <c r="H30" t="e">
        <f t="shared" si="0"/>
        <v>#REF!</v>
      </c>
      <c r="I30" t="e">
        <f t="shared" si="1"/>
        <v>#REF!</v>
      </c>
      <c r="J30" s="1" t="s">
        <v>31</v>
      </c>
      <c r="K30" s="7" t="e">
        <f t="shared" si="2"/>
        <v>#REF!</v>
      </c>
      <c r="L30" s="7" t="e">
        <f t="shared" si="3"/>
        <v>#REF!</v>
      </c>
      <c r="M30" s="7" t="e">
        <f t="shared" si="4"/>
        <v>#REF!</v>
      </c>
    </row>
    <row r="31" spans="1:13" x14ac:dyDescent="0.2">
      <c r="A31">
        <v>29</v>
      </c>
      <c r="B31" s="20" t="str">
        <f>'SB1'!A14</f>
        <v>B.MERTOUGH</v>
      </c>
      <c r="C31" s="20" t="str">
        <f>'SB1'!B14</f>
        <v>Isis B</v>
      </c>
      <c r="D31" s="1" t="e">
        <f>'SB1'!D14+Clan!D17+Lech1!D19+#REF!+Pew!D16</f>
        <v>#REF!</v>
      </c>
      <c r="E31" s="1" t="e">
        <f>'SB1'!E14+Clan!E17+Lech1!E19+#REF!+Pew!E16</f>
        <v>#REF!</v>
      </c>
      <c r="F31" s="1" t="e">
        <f>'SB1'!F14+Clan!F17+Lech1!F19+#REF!+Pew!F16</f>
        <v>#REF!</v>
      </c>
      <c r="G31" s="1"/>
      <c r="H31" t="e">
        <f t="shared" si="0"/>
        <v>#REF!</v>
      </c>
      <c r="I31" t="e">
        <f t="shared" si="1"/>
        <v>#REF!</v>
      </c>
      <c r="J31" s="1" t="s">
        <v>31</v>
      </c>
      <c r="K31" s="7" t="e">
        <f t="shared" si="2"/>
        <v>#REF!</v>
      </c>
      <c r="L31" s="7" t="e">
        <f t="shared" si="3"/>
        <v>#REF!</v>
      </c>
      <c r="M31" s="7" t="e">
        <f t="shared" si="4"/>
        <v>#REF!</v>
      </c>
    </row>
    <row r="32" spans="1:13" x14ac:dyDescent="0.2">
      <c r="A32">
        <v>31</v>
      </c>
      <c r="B32" s="20" t="e">
        <f>'SB1'!#REF!</f>
        <v>#REF!</v>
      </c>
      <c r="C32" s="20" t="e">
        <f>Clan!#REF!</f>
        <v>#REF!</v>
      </c>
      <c r="D32" s="1" t="e">
        <f>'SB1'!#REF!+Clan!#REF!+Lech1!#REF!+#REF!+Pew!#REF!</f>
        <v>#REF!</v>
      </c>
      <c r="E32" s="1" t="e">
        <f>'SB1'!#REF!+Clan!#REF!+Lech1!#REF!+#REF!+Pew!#REF!</f>
        <v>#REF!</v>
      </c>
      <c r="F32" s="1" t="e">
        <f>'SB1'!#REF!+Clan!#REF!+Lech1!#REF!+#REF!+Pew!#REF!</f>
        <v>#REF!</v>
      </c>
      <c r="G32" s="1"/>
      <c r="H32" t="e">
        <f t="shared" si="0"/>
        <v>#REF!</v>
      </c>
      <c r="I32" t="e">
        <f t="shared" si="1"/>
        <v>#REF!</v>
      </c>
      <c r="J32" s="1" t="s">
        <v>31</v>
      </c>
      <c r="K32" s="7" t="e">
        <f t="shared" si="2"/>
        <v>#REF!</v>
      </c>
      <c r="L32" s="7" t="e">
        <f t="shared" si="3"/>
        <v>#REF!</v>
      </c>
      <c r="M32" s="7" t="e">
        <f t="shared" si="4"/>
        <v>#REF!</v>
      </c>
    </row>
    <row r="33" spans="1:13" x14ac:dyDescent="0.2">
      <c r="A33">
        <v>32</v>
      </c>
      <c r="B33" s="20" t="str">
        <f>'SB1'!A24</f>
        <v>C.BOWEN</v>
      </c>
      <c r="C33" s="20" t="str">
        <f>'SB1'!B24</f>
        <v>Radcot</v>
      </c>
      <c r="D33" s="1" t="e">
        <f>'SB1'!D24+Clan!D29+Lech1!D34+#REF!+Pew!D34</f>
        <v>#REF!</v>
      </c>
      <c r="E33" s="1" t="e">
        <f>'SB1'!E24+Clan!E29+Lech1!E34+#REF!+Pew!E34</f>
        <v>#REF!</v>
      </c>
      <c r="F33" s="1" t="e">
        <f>'SB1'!F24+Clan!F29+Lech1!F34+#REF!+Pew!F34</f>
        <v>#REF!</v>
      </c>
      <c r="G33" s="1"/>
      <c r="H33" t="e">
        <f t="shared" si="0"/>
        <v>#REF!</v>
      </c>
      <c r="I33" t="e">
        <f t="shared" si="1"/>
        <v>#REF!</v>
      </c>
      <c r="J33" s="1" t="s">
        <v>31</v>
      </c>
      <c r="K33" s="7" t="e">
        <f t="shared" si="2"/>
        <v>#REF!</v>
      </c>
      <c r="L33" s="7" t="e">
        <f t="shared" si="3"/>
        <v>#REF!</v>
      </c>
      <c r="M33" s="7" t="e">
        <f t="shared" si="4"/>
        <v>#REF!</v>
      </c>
    </row>
    <row r="34" spans="1:13" x14ac:dyDescent="0.2">
      <c r="A34">
        <v>33</v>
      </c>
      <c r="B34" s="20" t="str">
        <f>'SB1'!A16</f>
        <v>R.GARRETT</v>
      </c>
      <c r="C34" s="20" t="str">
        <f>'SB1'!B16</f>
        <v>Isis C</v>
      </c>
      <c r="D34" s="1" t="e">
        <f>'SB1'!D16+Clan!D19+Lech1!D21+#REF!+Pew!D22</f>
        <v>#REF!</v>
      </c>
      <c r="E34" s="1" t="e">
        <f>'SB1'!E16+Clan!E19+Lech1!E21+#REF!+Pew!E22</f>
        <v>#REF!</v>
      </c>
      <c r="F34" s="1" t="e">
        <f>'SB1'!F16+Clan!F19+Lech1!F21+#REF!+Pew!F22</f>
        <v>#REF!</v>
      </c>
      <c r="G34" s="1"/>
      <c r="H34" t="e">
        <f t="shared" si="0"/>
        <v>#REF!</v>
      </c>
      <c r="I34" t="e">
        <f t="shared" si="1"/>
        <v>#REF!</v>
      </c>
      <c r="J34" s="1" t="s">
        <v>31</v>
      </c>
      <c r="K34" s="7" t="e">
        <f t="shared" si="2"/>
        <v>#REF!</v>
      </c>
      <c r="L34" s="7" t="e">
        <f t="shared" si="3"/>
        <v>#REF!</v>
      </c>
      <c r="M34" s="7" t="e">
        <f t="shared" si="4"/>
        <v>#REF!</v>
      </c>
    </row>
    <row r="35" spans="1:13" x14ac:dyDescent="0.2">
      <c r="A35">
        <v>34</v>
      </c>
      <c r="B35" s="20" t="str">
        <f>'SB1'!A9</f>
        <v>E.BYRNE</v>
      </c>
      <c r="C35" s="20" t="str">
        <f>'SB1'!B9</f>
        <v>Isis B</v>
      </c>
      <c r="D35" s="1" t="e">
        <f>'SB1'!D9+Clan!D10+Lech1!D13+#REF!+Pew!D10</f>
        <v>#REF!</v>
      </c>
      <c r="E35" s="1" t="e">
        <f>'SB1'!E9+Clan!E10+Lech1!E13+#REF!+Pew!E10</f>
        <v>#REF!</v>
      </c>
      <c r="F35" s="1" t="e">
        <f>'SB1'!F9+Clan!F10+Lech1!F13+#REF!+Pew!F10</f>
        <v>#REF!</v>
      </c>
      <c r="G35" s="1"/>
      <c r="H35" t="e">
        <f t="shared" si="0"/>
        <v>#REF!</v>
      </c>
      <c r="I35" t="e">
        <f t="shared" si="1"/>
        <v>#REF!</v>
      </c>
      <c r="J35" s="1" t="s">
        <v>31</v>
      </c>
      <c r="K35" s="7" t="e">
        <f t="shared" si="2"/>
        <v>#REF!</v>
      </c>
      <c r="L35" s="7" t="e">
        <f t="shared" si="3"/>
        <v>#REF!</v>
      </c>
      <c r="M35" s="7" t="e">
        <f t="shared" si="4"/>
        <v>#REF!</v>
      </c>
    </row>
    <row r="36" spans="1:13" x14ac:dyDescent="0.2">
      <c r="A36">
        <v>35</v>
      </c>
      <c r="B36" s="20" t="e">
        <f>'SB1'!#REF!</f>
        <v>#REF!</v>
      </c>
      <c r="C36" s="20" t="e">
        <f>Clan!#REF!</f>
        <v>#REF!</v>
      </c>
      <c r="D36" s="1" t="e">
        <f>'SB1'!#REF!+Clan!#REF!+Lech1!#REF!+#REF!+Pew!#REF!</f>
        <v>#REF!</v>
      </c>
      <c r="E36" s="1" t="e">
        <f>'SB1'!#REF!+Clan!#REF!+Lech1!#REF!+#REF!+Pew!#REF!</f>
        <v>#REF!</v>
      </c>
      <c r="F36" s="1" t="e">
        <f>'SB1'!#REF!+Clan!#REF!+Lech1!#REF!+#REF!+Pew!#REF!</f>
        <v>#REF!</v>
      </c>
      <c r="G36" s="1"/>
      <c r="H36" t="e">
        <f t="shared" si="0"/>
        <v>#REF!</v>
      </c>
      <c r="I36" t="e">
        <f t="shared" si="1"/>
        <v>#REF!</v>
      </c>
      <c r="J36" s="1" t="s">
        <v>31</v>
      </c>
      <c r="K36" s="7" t="e">
        <f t="shared" si="2"/>
        <v>#REF!</v>
      </c>
      <c r="L36" s="7" t="e">
        <f t="shared" si="3"/>
        <v>#REF!</v>
      </c>
      <c r="M36" s="7" t="e">
        <f t="shared" si="4"/>
        <v>#REF!</v>
      </c>
    </row>
    <row r="37" spans="1:13" x14ac:dyDescent="0.2">
      <c r="A37">
        <v>36</v>
      </c>
      <c r="B37" s="20" t="str">
        <f>'SB1'!A20</f>
        <v>NO ANGLER</v>
      </c>
      <c r="C37" s="20" t="str">
        <f>'SB1'!B20</f>
        <v>Isis C</v>
      </c>
      <c r="D37" s="1" t="e">
        <f>'SB1'!D20+Clan!D24+Lech1!D29+#REF!+Pew!D28</f>
        <v>#REF!</v>
      </c>
      <c r="E37" s="1" t="e">
        <f>'SB1'!E20+Clan!E24+Lech1!E29+#REF!+Pew!E28</f>
        <v>#REF!</v>
      </c>
      <c r="F37" s="1" t="e">
        <f>'SB1'!F20+Clan!F24+Lech1!F29+#REF!+Pew!F28</f>
        <v>#REF!</v>
      </c>
      <c r="G37" s="1"/>
      <c r="H37" t="e">
        <f t="shared" si="0"/>
        <v>#REF!</v>
      </c>
      <c r="I37" t="e">
        <f t="shared" si="1"/>
        <v>#REF!</v>
      </c>
      <c r="J37" s="1" t="s">
        <v>31</v>
      </c>
      <c r="K37" s="7" t="e">
        <f t="shared" si="2"/>
        <v>#REF!</v>
      </c>
      <c r="L37" s="7" t="e">
        <f t="shared" si="3"/>
        <v>#REF!</v>
      </c>
      <c r="M37" s="7" t="e">
        <f t="shared" si="4"/>
        <v>#REF!</v>
      </c>
    </row>
  </sheetData>
  <sortState ref="A2:F37">
    <sortCondition ref="A1"/>
  </sortState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opLeftCell="A16" workbookViewId="0">
      <selection activeCell="A18" sqref="A18"/>
    </sheetView>
  </sheetViews>
  <sheetFormatPr defaultRowHeight="18" x14ac:dyDescent="0.25"/>
  <cols>
    <col min="1" max="1" width="5.85546875" style="97" customWidth="1"/>
    <col min="2" max="2" width="19.7109375" style="20" customWidth="1"/>
    <col min="3" max="3" width="24.7109375" customWidth="1"/>
    <col min="4" max="4" width="6.42578125" style="1" customWidth="1"/>
    <col min="5" max="5" width="7.85546875" style="1" customWidth="1"/>
    <col min="6" max="6" width="8.140625" style="1" customWidth="1"/>
    <col min="7" max="7" width="7.5703125" style="1" customWidth="1"/>
    <col min="8" max="8" width="7.28515625" style="1" customWidth="1"/>
    <col min="9" max="9" width="9.140625" style="1"/>
    <col min="10" max="12" width="9.140625" style="15"/>
  </cols>
  <sheetData>
    <row r="1" spans="1:12" ht="63" customHeight="1" thickBot="1" x14ac:dyDescent="0.8">
      <c r="B1" s="199" t="s">
        <v>92</v>
      </c>
      <c r="C1" s="200"/>
      <c r="D1" s="200"/>
      <c r="E1" s="200"/>
      <c r="F1" s="200"/>
      <c r="G1" s="200"/>
      <c r="H1" s="200"/>
      <c r="I1" s="200"/>
      <c r="J1" s="200"/>
      <c r="K1" s="200"/>
      <c r="L1" s="200"/>
    </row>
    <row r="2" spans="1:12" ht="18.75" thickBot="1" x14ac:dyDescent="0.3">
      <c r="A2" s="101">
        <v>0.1</v>
      </c>
      <c r="B2" s="21" t="s">
        <v>0</v>
      </c>
      <c r="C2" s="2" t="s">
        <v>4</v>
      </c>
      <c r="D2" s="3" t="s">
        <v>1</v>
      </c>
      <c r="E2" s="3" t="s">
        <v>2</v>
      </c>
      <c r="F2" s="3" t="s">
        <v>18</v>
      </c>
      <c r="G2" s="3" t="s">
        <v>3</v>
      </c>
      <c r="H2" s="3" t="s">
        <v>11</v>
      </c>
      <c r="I2" s="3" t="s">
        <v>12</v>
      </c>
      <c r="J2" s="38" t="s">
        <v>7</v>
      </c>
      <c r="K2" s="38" t="s">
        <v>8</v>
      </c>
      <c r="L2" s="38" t="s">
        <v>13</v>
      </c>
    </row>
    <row r="3" spans="1:12" ht="18" customHeight="1" thickBot="1" x14ac:dyDescent="0.3">
      <c r="A3" s="98">
        <v>1</v>
      </c>
      <c r="B3" s="42" t="str">
        <f>'SB1'!A21</f>
        <v>B.BALLARD</v>
      </c>
      <c r="C3" s="42" t="str">
        <f>'SB1'!B21</f>
        <v>Radcot</v>
      </c>
      <c r="D3" s="43">
        <f>'SB1'!C21</f>
        <v>4</v>
      </c>
      <c r="E3" s="43">
        <f>Clan!C25</f>
        <v>5</v>
      </c>
      <c r="F3" s="43">
        <f>Lech1!C30</f>
        <v>4</v>
      </c>
      <c r="G3" s="43">
        <f>'Rad1'!C30</f>
        <v>3</v>
      </c>
      <c r="H3" s="43">
        <f>Pew!C33</f>
        <v>5</v>
      </c>
      <c r="I3" s="44">
        <f t="shared" ref="I3:I43" si="0">SUM(D3:H3)</f>
        <v>21</v>
      </c>
      <c r="J3" s="45">
        <f>Weights!J26</f>
        <v>25</v>
      </c>
      <c r="K3" s="45">
        <f>Weights!K26</f>
        <v>6</v>
      </c>
      <c r="L3" s="45">
        <f>Weights!L26</f>
        <v>8</v>
      </c>
    </row>
    <row r="4" spans="1:12" ht="18" customHeight="1" thickBot="1" x14ac:dyDescent="0.3">
      <c r="A4" s="98">
        <v>2</v>
      </c>
      <c r="B4" s="42" t="str">
        <f>'SB1'!A27</f>
        <v>M.RUSS</v>
      </c>
      <c r="C4" s="42" t="str">
        <f>'SB1'!B27</f>
        <v>Pewsey 1</v>
      </c>
      <c r="D4" s="43">
        <f>'SB1'!C27</f>
        <v>5</v>
      </c>
      <c r="E4" s="43">
        <f>Clan!C32</f>
        <v>4</v>
      </c>
      <c r="F4" s="43">
        <f>Lech1!C37</f>
        <v>5</v>
      </c>
      <c r="G4" s="43">
        <f>'Rad1'!C37</f>
        <v>2</v>
      </c>
      <c r="H4" s="43">
        <f>Pew!C40</f>
        <v>5</v>
      </c>
      <c r="I4" s="44">
        <f t="shared" si="0"/>
        <v>21</v>
      </c>
      <c r="J4" s="45">
        <f>Weights!J32</f>
        <v>18</v>
      </c>
      <c r="K4" s="45">
        <f>Weights!K32</f>
        <v>13</v>
      </c>
      <c r="L4" s="45">
        <f>Weights!L32</f>
        <v>8</v>
      </c>
    </row>
    <row r="5" spans="1:12" ht="18" customHeight="1" thickBot="1" x14ac:dyDescent="0.3">
      <c r="A5" s="98">
        <v>3</v>
      </c>
      <c r="B5" s="42" t="str">
        <f>'SB1'!A24</f>
        <v>C.BOWEN</v>
      </c>
      <c r="C5" s="42" t="str">
        <f>'SB1'!B24</f>
        <v>Radcot</v>
      </c>
      <c r="D5" s="43">
        <f>'SB1'!C24</f>
        <v>4</v>
      </c>
      <c r="E5" s="43">
        <f>Clan!C28</f>
        <v>3</v>
      </c>
      <c r="F5" s="43">
        <f>Lech1!C33</f>
        <v>5</v>
      </c>
      <c r="G5" s="43">
        <f>'Rad1'!C33</f>
        <v>3</v>
      </c>
      <c r="H5" s="43">
        <f>Pew!C36</f>
        <v>4</v>
      </c>
      <c r="I5" s="44">
        <f t="shared" si="0"/>
        <v>19</v>
      </c>
      <c r="J5" s="45">
        <f>Weights!J29</f>
        <v>30</v>
      </c>
      <c r="K5" s="45">
        <f>Weights!K29</f>
        <v>1</v>
      </c>
      <c r="L5" s="45">
        <f>Weights!L29</f>
        <v>8</v>
      </c>
    </row>
    <row r="6" spans="1:12" ht="18" customHeight="1" thickBot="1" x14ac:dyDescent="0.3">
      <c r="A6" s="98">
        <v>4</v>
      </c>
      <c r="B6" s="42" t="str">
        <f>'SB1'!A6</f>
        <v>L.BALDWIN</v>
      </c>
      <c r="C6" s="42" t="str">
        <f>'SB1'!B6</f>
        <v>Isis A</v>
      </c>
      <c r="D6" s="43">
        <f>'SB1'!C6</f>
        <v>5</v>
      </c>
      <c r="E6" s="43">
        <f>Clan!C6</f>
        <v>3</v>
      </c>
      <c r="F6" s="43">
        <f>Lech1!C6</f>
        <v>3</v>
      </c>
      <c r="G6" s="43">
        <f>'Rad1'!C6</f>
        <v>5</v>
      </c>
      <c r="H6" s="43">
        <f>Pew!C6</f>
        <v>2</v>
      </c>
      <c r="I6" s="44">
        <f t="shared" si="0"/>
        <v>18</v>
      </c>
      <c r="J6" s="45">
        <f>Weights!J5</f>
        <v>31</v>
      </c>
      <c r="K6" s="45">
        <f>Weights!K5</f>
        <v>2</v>
      </c>
      <c r="L6" s="45">
        <f>Weights!L5</f>
        <v>0</v>
      </c>
    </row>
    <row r="7" spans="1:12" ht="18" customHeight="1" thickBot="1" x14ac:dyDescent="0.3">
      <c r="A7" s="98">
        <v>5</v>
      </c>
      <c r="B7" s="42" t="str">
        <f>'SB1'!A8</f>
        <v>P.GILBERT</v>
      </c>
      <c r="C7" s="42" t="str">
        <f>'SB1'!B8</f>
        <v>Isis A</v>
      </c>
      <c r="D7" s="43">
        <f>'SB1'!C8</f>
        <v>4</v>
      </c>
      <c r="E7" s="43">
        <f>Clan!C8</f>
        <v>1</v>
      </c>
      <c r="F7" s="43">
        <f>Lech1!C8</f>
        <v>5</v>
      </c>
      <c r="G7" s="43">
        <f>'Rad1'!C8</f>
        <v>5</v>
      </c>
      <c r="H7" s="43">
        <f>Pew!C8</f>
        <v>3</v>
      </c>
      <c r="I7" s="44">
        <f t="shared" si="0"/>
        <v>18</v>
      </c>
      <c r="J7" s="45">
        <f>Weights!J7</f>
        <v>26</v>
      </c>
      <c r="K7" s="45">
        <f>Weights!K7</f>
        <v>3</v>
      </c>
      <c r="L7" s="45">
        <f>Weights!L7</f>
        <v>0</v>
      </c>
    </row>
    <row r="8" spans="1:12" ht="18" customHeight="1" thickBot="1" x14ac:dyDescent="0.3">
      <c r="A8" s="98">
        <v>6</v>
      </c>
      <c r="B8" s="42" t="str">
        <f>'SB1'!A32</f>
        <v>B.SHUTLER</v>
      </c>
      <c r="C8" s="42" t="str">
        <f>'SB1'!B32</f>
        <v>Pewsey 1</v>
      </c>
      <c r="D8" s="43">
        <f>'SB1'!C32</f>
        <v>2</v>
      </c>
      <c r="E8" s="43">
        <f>Clan!C37</f>
        <v>5</v>
      </c>
      <c r="F8" s="43">
        <f>Lech1!C42</f>
        <v>4</v>
      </c>
      <c r="G8" s="43">
        <f>'Rad1'!C42</f>
        <v>4</v>
      </c>
      <c r="H8" s="43">
        <f>Pew!C45</f>
        <v>3</v>
      </c>
      <c r="I8" s="44">
        <f t="shared" si="0"/>
        <v>18</v>
      </c>
      <c r="J8" s="45">
        <f>Weights!J37</f>
        <v>19</v>
      </c>
      <c r="K8" s="45">
        <f>Weights!K37</f>
        <v>11</v>
      </c>
      <c r="L8" s="45">
        <f>Weights!L37</f>
        <v>0</v>
      </c>
    </row>
    <row r="9" spans="1:12" ht="18" customHeight="1" thickBot="1" x14ac:dyDescent="0.3">
      <c r="A9" s="98">
        <v>7</v>
      </c>
      <c r="B9" s="42" t="str">
        <f>'SB1'!A23</f>
        <v>J.SWANN</v>
      </c>
      <c r="C9" s="42" t="str">
        <f>'SB1'!B23</f>
        <v>Radcot</v>
      </c>
      <c r="D9" s="43">
        <f>'SB1'!C23</f>
        <v>5</v>
      </c>
      <c r="E9" s="43">
        <f>Clan!C27</f>
        <v>4</v>
      </c>
      <c r="F9" s="43">
        <f>Lech1!C32</f>
        <v>4</v>
      </c>
      <c r="G9" s="43">
        <f>'Rad1'!C32</f>
        <v>2</v>
      </c>
      <c r="H9" s="43">
        <f>Pew!C35</f>
        <v>3</v>
      </c>
      <c r="I9" s="44">
        <f t="shared" si="0"/>
        <v>18</v>
      </c>
      <c r="J9" s="45">
        <f>Weights!J28</f>
        <v>15</v>
      </c>
      <c r="K9" s="45">
        <f>Weights!K28</f>
        <v>6</v>
      </c>
      <c r="L9" s="45">
        <f>Weights!L28</f>
        <v>0</v>
      </c>
    </row>
    <row r="10" spans="1:12" ht="18" customHeight="1" thickBot="1" x14ac:dyDescent="0.3">
      <c r="A10" s="98">
        <v>8</v>
      </c>
      <c r="B10" s="42" t="str">
        <f>'SB1'!A5</f>
        <v>F.PARKER</v>
      </c>
      <c r="C10" s="42" t="str">
        <f>'SB1'!B5</f>
        <v>Isis A</v>
      </c>
      <c r="D10" s="43">
        <f>'SB1'!C5</f>
        <v>4</v>
      </c>
      <c r="E10" s="43">
        <f>Clan!C5</f>
        <v>2</v>
      </c>
      <c r="F10" s="43">
        <f>Lech1!C5</f>
        <v>3</v>
      </c>
      <c r="G10" s="43">
        <f>'Rad1'!C5</f>
        <v>4</v>
      </c>
      <c r="H10" s="43">
        <f>Pew!C5</f>
        <v>5</v>
      </c>
      <c r="I10" s="44">
        <f t="shared" si="0"/>
        <v>18</v>
      </c>
      <c r="J10" s="45">
        <f>Weights!J4</f>
        <v>11</v>
      </c>
      <c r="K10" s="45">
        <f>Weights!K4</f>
        <v>7</v>
      </c>
      <c r="L10" s="45">
        <f>Weights!L4</f>
        <v>0</v>
      </c>
    </row>
    <row r="11" spans="1:12" ht="18" customHeight="1" thickBot="1" x14ac:dyDescent="0.3">
      <c r="A11" s="98">
        <v>9</v>
      </c>
      <c r="B11" s="42" t="str">
        <f>'SB1'!A22</f>
        <v>K.TAYLOR</v>
      </c>
      <c r="C11" s="42" t="str">
        <f>'SB1'!B22</f>
        <v>Radcot</v>
      </c>
      <c r="D11" s="43">
        <f>'SB1'!C22</f>
        <v>5</v>
      </c>
      <c r="E11" s="43">
        <f>Clan!C26</f>
        <v>3</v>
      </c>
      <c r="F11" s="43">
        <f>Lech1!C31</f>
        <v>4</v>
      </c>
      <c r="G11" s="43">
        <f>'Rad1'!C31</f>
        <v>2</v>
      </c>
      <c r="H11" s="43">
        <f>Pew!C34</f>
        <v>3</v>
      </c>
      <c r="I11" s="44">
        <f t="shared" si="0"/>
        <v>17</v>
      </c>
      <c r="J11" s="45">
        <f>Weights!J27</f>
        <v>34</v>
      </c>
      <c r="K11" s="45">
        <f>Weights!K27</f>
        <v>12</v>
      </c>
      <c r="L11" s="45">
        <f>Weights!L27</f>
        <v>0</v>
      </c>
    </row>
    <row r="12" spans="1:12" ht="18" customHeight="1" thickBot="1" x14ac:dyDescent="0.3">
      <c r="A12" s="98">
        <v>10</v>
      </c>
      <c r="B12" s="42" t="str">
        <f>'SB1'!A3</f>
        <v>N.RUSSELL</v>
      </c>
      <c r="C12" s="42" t="str">
        <f>'SB1'!B3</f>
        <v>Isis A</v>
      </c>
      <c r="D12" s="43">
        <f>'SB1'!C3</f>
        <v>1</v>
      </c>
      <c r="E12" s="43">
        <f>Clan!C3</f>
        <v>4</v>
      </c>
      <c r="F12" s="43">
        <f>Lech1!C3</f>
        <v>3</v>
      </c>
      <c r="G12" s="43">
        <f>'Rad1'!C3</f>
        <v>3</v>
      </c>
      <c r="H12" s="43">
        <f>Pew!C3</f>
        <v>5</v>
      </c>
      <c r="I12" s="44">
        <f t="shared" si="0"/>
        <v>16</v>
      </c>
      <c r="J12" s="45">
        <f>Weights!J2</f>
        <v>16</v>
      </c>
      <c r="K12" s="45">
        <f>Weights!K2</f>
        <v>0</v>
      </c>
      <c r="L12" s="45">
        <f>Weights!L2</f>
        <v>0</v>
      </c>
    </row>
    <row r="13" spans="1:12" ht="18" customHeight="1" thickBot="1" x14ac:dyDescent="0.3">
      <c r="A13" s="98">
        <v>11</v>
      </c>
      <c r="B13" s="42" t="str">
        <f>'SB1'!A26</f>
        <v>G.DIDCOCK</v>
      </c>
      <c r="C13" s="42" t="str">
        <f>'SB1'!B26</f>
        <v>Radcot</v>
      </c>
      <c r="D13" s="43">
        <f>'SB1'!C26</f>
        <v>3</v>
      </c>
      <c r="E13" s="43">
        <f>Clan!C30</f>
        <v>3</v>
      </c>
      <c r="F13" s="43">
        <f>Lech1!C35</f>
        <v>2</v>
      </c>
      <c r="G13" s="43">
        <f>'Rad1'!C35</f>
        <v>4</v>
      </c>
      <c r="H13" s="43">
        <f>Pew!C38</f>
        <v>4</v>
      </c>
      <c r="I13" s="44">
        <f t="shared" si="0"/>
        <v>16</v>
      </c>
      <c r="J13" s="45">
        <f>Weights!J31</f>
        <v>15</v>
      </c>
      <c r="K13" s="45">
        <f>Weights!K31</f>
        <v>11</v>
      </c>
      <c r="L13" s="45">
        <f>Weights!L31</f>
        <v>8</v>
      </c>
    </row>
    <row r="14" spans="1:12" ht="18" customHeight="1" thickBot="1" x14ac:dyDescent="0.3">
      <c r="A14" s="98">
        <v>12</v>
      </c>
      <c r="B14" s="42" t="str">
        <f>'SB1'!A30</f>
        <v>L.POCOCK</v>
      </c>
      <c r="C14" s="42" t="str">
        <f>'SB1'!B30</f>
        <v>Pewsey 1</v>
      </c>
      <c r="D14" s="43">
        <f>'SB1'!C30</f>
        <v>3</v>
      </c>
      <c r="E14" s="43">
        <f>Clan!C35</f>
        <v>1</v>
      </c>
      <c r="F14" s="43">
        <f>Lech1!C40</f>
        <v>5</v>
      </c>
      <c r="G14" s="43">
        <f>'Rad1'!C40</f>
        <v>5</v>
      </c>
      <c r="H14" s="153">
        <f>Pew!C43</f>
        <v>0</v>
      </c>
      <c r="I14" s="44">
        <f t="shared" si="0"/>
        <v>14</v>
      </c>
      <c r="J14" s="45">
        <f>Weights!J35</f>
        <v>24</v>
      </c>
      <c r="K14" s="45">
        <f>Weights!K35</f>
        <v>0</v>
      </c>
      <c r="L14" s="45">
        <f>Weights!L35</f>
        <v>8</v>
      </c>
    </row>
    <row r="15" spans="1:12" ht="18" customHeight="1" thickBot="1" x14ac:dyDescent="0.3">
      <c r="A15" s="98">
        <v>13</v>
      </c>
      <c r="B15" s="42" t="str">
        <f>'SB1'!A25</f>
        <v>F.HUMPHRIES</v>
      </c>
      <c r="C15" s="42" t="str">
        <f>'SB1'!B25</f>
        <v>Radcot</v>
      </c>
      <c r="D15" s="43">
        <f>'SB1'!C25</f>
        <v>5</v>
      </c>
      <c r="E15" s="43">
        <f>Clan!C29</f>
        <v>5</v>
      </c>
      <c r="F15" s="43">
        <f>Lech1!C34</f>
        <v>2</v>
      </c>
      <c r="G15" s="43">
        <f>'Rad1'!C34</f>
        <v>2</v>
      </c>
      <c r="H15" s="153">
        <f>Pew!C37</f>
        <v>0</v>
      </c>
      <c r="I15" s="44">
        <f t="shared" si="0"/>
        <v>14</v>
      </c>
      <c r="J15" s="45">
        <f>Weights!J30</f>
        <v>15</v>
      </c>
      <c r="K15" s="45">
        <f>Weights!K30</f>
        <v>8</v>
      </c>
      <c r="L15" s="45">
        <f>Weights!L30</f>
        <v>0</v>
      </c>
    </row>
    <row r="16" spans="1:12" ht="18" customHeight="1" thickBot="1" x14ac:dyDescent="0.3">
      <c r="A16" s="98">
        <v>14</v>
      </c>
      <c r="B16" s="42" t="str">
        <f>'SB1'!A13</f>
        <v>R.NORMINGTON</v>
      </c>
      <c r="C16" s="42" t="str">
        <f>'SB1'!B13</f>
        <v>Isis B</v>
      </c>
      <c r="D16" s="43">
        <f>'SB1'!C13</f>
        <v>2</v>
      </c>
      <c r="E16" s="43">
        <f>Clan!C14</f>
        <v>2</v>
      </c>
      <c r="F16" s="43">
        <f>Lech1!C15</f>
        <v>3</v>
      </c>
      <c r="G16" s="43">
        <f>'Rad1'!C15</f>
        <v>5</v>
      </c>
      <c r="H16" s="43">
        <f>Pew!C15</f>
        <v>2</v>
      </c>
      <c r="I16" s="44">
        <f t="shared" si="0"/>
        <v>14</v>
      </c>
      <c r="J16" s="45">
        <f>Weights!J14</f>
        <v>15</v>
      </c>
      <c r="K16" s="45">
        <f>Weights!K14</f>
        <v>5</v>
      </c>
      <c r="L16" s="45">
        <f>Weights!L14</f>
        <v>0</v>
      </c>
    </row>
    <row r="17" spans="1:12" ht="18" customHeight="1" thickBot="1" x14ac:dyDescent="0.3">
      <c r="A17" s="98" t="s">
        <v>114</v>
      </c>
      <c r="B17" s="42" t="str">
        <f>'SB1'!A28</f>
        <v>B.JACKSON</v>
      </c>
      <c r="C17" s="42" t="str">
        <f>'SB1'!B28</f>
        <v>Pewsey 1</v>
      </c>
      <c r="D17" s="43">
        <f>'SB1'!C28</f>
        <v>4</v>
      </c>
      <c r="E17" s="43">
        <f>Clan!C33</f>
        <v>5</v>
      </c>
      <c r="F17" s="43">
        <f>Lech1!C38</f>
        <v>3</v>
      </c>
      <c r="G17" s="43">
        <f>'Rad1'!C38</f>
        <v>2</v>
      </c>
      <c r="H17" s="153">
        <f>Pew!C41</f>
        <v>0</v>
      </c>
      <c r="I17" s="44">
        <f t="shared" si="0"/>
        <v>14</v>
      </c>
      <c r="J17" s="45">
        <f>Weights!J33</f>
        <v>10</v>
      </c>
      <c r="K17" s="45">
        <f>Weights!K33</f>
        <v>2</v>
      </c>
      <c r="L17" s="45">
        <f>Weights!L33</f>
        <v>0</v>
      </c>
    </row>
    <row r="18" spans="1:12" ht="18" customHeight="1" thickBot="1" x14ac:dyDescent="0.3">
      <c r="A18" s="98" t="s">
        <v>114</v>
      </c>
      <c r="B18" s="42" t="str">
        <f>'SB1'!A4</f>
        <v>M.ROZZIER</v>
      </c>
      <c r="C18" s="42" t="str">
        <f>'SB1'!B4</f>
        <v>Isis A</v>
      </c>
      <c r="D18" s="43">
        <f>'SB1'!C4</f>
        <v>3</v>
      </c>
      <c r="E18" s="43">
        <f>Clan!C4</f>
        <v>2</v>
      </c>
      <c r="F18" s="43">
        <f>Lech1!C4</f>
        <v>3</v>
      </c>
      <c r="G18" s="43">
        <f>'Rad1'!C4</f>
        <v>3</v>
      </c>
      <c r="H18" s="43">
        <f>Pew!C4</f>
        <v>3</v>
      </c>
      <c r="I18" s="44">
        <f t="shared" si="0"/>
        <v>14</v>
      </c>
      <c r="J18" s="45">
        <f>Weights!J3</f>
        <v>10</v>
      </c>
      <c r="K18" s="45">
        <f>Weights!K3</f>
        <v>2</v>
      </c>
      <c r="L18" s="45">
        <f>Weights!L3</f>
        <v>0</v>
      </c>
    </row>
    <row r="19" spans="1:12" ht="18" customHeight="1" thickBot="1" x14ac:dyDescent="0.3">
      <c r="A19" s="98">
        <v>17</v>
      </c>
      <c r="B19" s="42" t="s">
        <v>105</v>
      </c>
      <c r="C19" s="116" t="s">
        <v>19</v>
      </c>
      <c r="D19" s="153">
        <v>0</v>
      </c>
      <c r="E19" s="153">
        <v>0</v>
      </c>
      <c r="F19" s="98">
        <v>5</v>
      </c>
      <c r="G19" s="98">
        <v>5</v>
      </c>
      <c r="H19" s="43">
        <f>Pew!C48</f>
        <v>4</v>
      </c>
      <c r="I19" s="44">
        <f t="shared" si="0"/>
        <v>14</v>
      </c>
      <c r="J19" s="45">
        <f>Weights!J39</f>
        <v>7</v>
      </c>
      <c r="K19" s="45">
        <f>Weights!K39</f>
        <v>12</v>
      </c>
      <c r="L19" s="45">
        <f>Weights!L39</f>
        <v>0</v>
      </c>
    </row>
    <row r="20" spans="1:12" ht="18" customHeight="1" thickBot="1" x14ac:dyDescent="0.3">
      <c r="A20" s="98">
        <v>18</v>
      </c>
      <c r="B20" s="42" t="str">
        <f>'SB1'!A14</f>
        <v>B.MERTOUGH</v>
      </c>
      <c r="C20" s="42" t="str">
        <f>'SB1'!B14</f>
        <v>Isis B</v>
      </c>
      <c r="D20" s="43">
        <f>'SB1'!C14</f>
        <v>5</v>
      </c>
      <c r="E20" s="43">
        <f>Clan!C15</f>
        <v>1</v>
      </c>
      <c r="F20" s="43">
        <f>Lech1!C16</f>
        <v>1</v>
      </c>
      <c r="G20" s="43">
        <f>'Rad1'!C16</f>
        <v>4</v>
      </c>
      <c r="H20" s="43">
        <f>Pew!C16</f>
        <v>2</v>
      </c>
      <c r="I20" s="44">
        <f t="shared" si="0"/>
        <v>13</v>
      </c>
      <c r="J20" s="45">
        <f>Weights!J15</f>
        <v>16</v>
      </c>
      <c r="K20" s="45">
        <f>Weights!K15</f>
        <v>5</v>
      </c>
      <c r="L20" s="45">
        <f>Weights!L15</f>
        <v>8</v>
      </c>
    </row>
    <row r="21" spans="1:12" ht="18" customHeight="1" thickBot="1" x14ac:dyDescent="0.3">
      <c r="A21" s="98">
        <v>19</v>
      </c>
      <c r="B21" s="42" t="s">
        <v>103</v>
      </c>
      <c r="C21" s="42" t="s">
        <v>6</v>
      </c>
      <c r="D21" s="153">
        <v>0</v>
      </c>
      <c r="E21" s="117">
        <v>0</v>
      </c>
      <c r="F21" s="43">
        <f>Lech1!C10</f>
        <v>5</v>
      </c>
      <c r="G21" s="43">
        <f>'Rad1'!C10</f>
        <v>4</v>
      </c>
      <c r="H21" s="43">
        <f>Pew!C10</f>
        <v>4</v>
      </c>
      <c r="I21" s="44">
        <f t="shared" si="0"/>
        <v>13</v>
      </c>
      <c r="J21" s="45">
        <f>Weights!J9</f>
        <v>10</v>
      </c>
      <c r="K21" s="45">
        <f>Weights!K9</f>
        <v>4</v>
      </c>
      <c r="L21" s="45">
        <f>Weights!L9</f>
        <v>8</v>
      </c>
    </row>
    <row r="22" spans="1:12" ht="18" customHeight="1" thickBot="1" x14ac:dyDescent="0.3">
      <c r="A22" s="98">
        <v>20</v>
      </c>
      <c r="B22" s="42" t="str">
        <f>'SB1'!A7</f>
        <v>G.DAVIES</v>
      </c>
      <c r="C22" s="42" t="str">
        <f>'SB1'!B7</f>
        <v>Isis A</v>
      </c>
      <c r="D22" s="43">
        <f>'SB1'!C7</f>
        <v>3</v>
      </c>
      <c r="E22" s="117">
        <f>Clan!C7</f>
        <v>0</v>
      </c>
      <c r="F22" s="43">
        <f>Lech1!C27</f>
        <v>4</v>
      </c>
      <c r="G22" s="43">
        <f>'Rad1'!C27</f>
        <v>5</v>
      </c>
      <c r="H22" s="153">
        <f>Pew!C7</f>
        <v>0</v>
      </c>
      <c r="I22" s="44">
        <f t="shared" si="0"/>
        <v>12</v>
      </c>
      <c r="J22" s="45">
        <f>Weights!J6</f>
        <v>29</v>
      </c>
      <c r="K22" s="45">
        <f>Weights!K6</f>
        <v>7</v>
      </c>
      <c r="L22" s="45">
        <f>Weights!L6</f>
        <v>0</v>
      </c>
    </row>
    <row r="23" spans="1:12" ht="18" customHeight="1" thickBot="1" x14ac:dyDescent="0.3">
      <c r="A23" s="98">
        <v>21</v>
      </c>
      <c r="B23" s="42" t="str">
        <f>'SB1'!A9</f>
        <v>E.BYRNE</v>
      </c>
      <c r="C23" s="42" t="str">
        <f>'SB1'!B9</f>
        <v>Isis B</v>
      </c>
      <c r="D23" s="43">
        <f>'SB1'!C9</f>
        <v>2</v>
      </c>
      <c r="E23" s="43">
        <f>Clan!C10</f>
        <v>2</v>
      </c>
      <c r="F23" s="43">
        <f>Lech1!C11</f>
        <v>2</v>
      </c>
      <c r="G23" s="43">
        <f>'Rad1'!C11</f>
        <v>4</v>
      </c>
      <c r="H23" s="43">
        <f>Pew!C11</f>
        <v>1</v>
      </c>
      <c r="I23" s="44">
        <f t="shared" si="0"/>
        <v>11</v>
      </c>
      <c r="J23" s="45">
        <f>Weights!J10</f>
        <v>20</v>
      </c>
      <c r="K23" s="45">
        <f>Weights!K10</f>
        <v>2</v>
      </c>
      <c r="L23" s="45">
        <f>Weights!L10</f>
        <v>0</v>
      </c>
    </row>
    <row r="24" spans="1:12" ht="18" customHeight="1" thickBot="1" x14ac:dyDescent="0.3">
      <c r="A24" s="98">
        <v>22</v>
      </c>
      <c r="B24" s="42" t="s">
        <v>93</v>
      </c>
      <c r="C24" s="116" t="s">
        <v>6</v>
      </c>
      <c r="D24" s="117">
        <v>0</v>
      </c>
      <c r="E24" s="43">
        <f>Clan!C9</f>
        <v>3</v>
      </c>
      <c r="F24" s="43">
        <f>Lech1!C19</f>
        <v>4</v>
      </c>
      <c r="G24" s="43">
        <f>'Rad1'!C19</f>
        <v>3</v>
      </c>
      <c r="H24" s="153">
        <f>Pew!C9</f>
        <v>0</v>
      </c>
      <c r="I24" s="44">
        <f t="shared" si="0"/>
        <v>10</v>
      </c>
      <c r="J24" s="45">
        <f>Weights!J8</f>
        <v>14</v>
      </c>
      <c r="K24" s="45">
        <f>Weights!K8</f>
        <v>10</v>
      </c>
      <c r="L24" s="45">
        <f>Weights!L8</f>
        <v>0</v>
      </c>
    </row>
    <row r="25" spans="1:12" ht="18" customHeight="1" thickBot="1" x14ac:dyDescent="0.3">
      <c r="A25" s="98">
        <v>23</v>
      </c>
      <c r="B25" s="42" t="str">
        <f>'SB1'!A17</f>
        <v>G.BAYLISS</v>
      </c>
      <c r="C25" s="42" t="str">
        <f>'SB1'!B17</f>
        <v>Isis C</v>
      </c>
      <c r="D25" s="43">
        <f>'SB1'!C17</f>
        <v>3</v>
      </c>
      <c r="E25" s="43">
        <f>Clan!C20</f>
        <v>4</v>
      </c>
      <c r="F25" s="153">
        <v>0</v>
      </c>
      <c r="G25" s="43">
        <f>'Rad1'!C22</f>
        <v>3</v>
      </c>
      <c r="H25" s="153">
        <f>Pew!C24</f>
        <v>0</v>
      </c>
      <c r="I25" s="44">
        <f t="shared" si="0"/>
        <v>10</v>
      </c>
      <c r="J25" s="45">
        <f>Weights!J20</f>
        <v>9</v>
      </c>
      <c r="K25" s="45">
        <f>Weights!K20</f>
        <v>14</v>
      </c>
      <c r="L25" s="45">
        <f>Weights!L20</f>
        <v>8</v>
      </c>
    </row>
    <row r="26" spans="1:12" ht="18" customHeight="1" thickBot="1" x14ac:dyDescent="0.3">
      <c r="A26" s="98">
        <v>24</v>
      </c>
      <c r="B26" s="42" t="s">
        <v>100</v>
      </c>
      <c r="C26" s="42" t="s">
        <v>19</v>
      </c>
      <c r="D26" s="153">
        <v>0</v>
      </c>
      <c r="E26" s="43">
        <v>5</v>
      </c>
      <c r="F26" s="153">
        <v>0</v>
      </c>
      <c r="G26" s="153">
        <v>0</v>
      </c>
      <c r="H26" s="43">
        <f>Pew!C46</f>
        <v>4</v>
      </c>
      <c r="I26" s="44">
        <f t="shared" si="0"/>
        <v>9</v>
      </c>
      <c r="J26" s="45">
        <f>Weights!J38</f>
        <v>9</v>
      </c>
      <c r="K26" s="45">
        <f>Weights!K38</f>
        <v>8</v>
      </c>
      <c r="L26" s="45">
        <f>Weights!L38</f>
        <v>0</v>
      </c>
    </row>
    <row r="27" spans="1:12" ht="18" customHeight="1" thickBot="1" x14ac:dyDescent="0.3">
      <c r="A27" s="98">
        <v>25</v>
      </c>
      <c r="B27" s="42" t="str">
        <f>'SB1'!A18</f>
        <v>S.DEAN</v>
      </c>
      <c r="C27" s="42" t="str">
        <f>'SB1'!B18</f>
        <v>Isis C</v>
      </c>
      <c r="D27" s="43">
        <f>'SB1'!C18</f>
        <v>1</v>
      </c>
      <c r="E27" s="43">
        <f>Clan!C21</f>
        <v>2</v>
      </c>
      <c r="F27" s="43">
        <f>Lech1!C23</f>
        <v>1</v>
      </c>
      <c r="G27" s="43">
        <f>'Rad1'!C23</f>
        <v>2</v>
      </c>
      <c r="H27" s="43">
        <f>Pew!C25</f>
        <v>3</v>
      </c>
      <c r="I27" s="44">
        <f t="shared" si="0"/>
        <v>9</v>
      </c>
      <c r="J27" s="45">
        <f>Weights!J21</f>
        <v>5</v>
      </c>
      <c r="K27" s="45">
        <f>Weights!K21</f>
        <v>15</v>
      </c>
      <c r="L27" s="45">
        <f>Weights!L21</f>
        <v>0</v>
      </c>
    </row>
    <row r="28" spans="1:12" ht="18" customHeight="1" thickBot="1" x14ac:dyDescent="0.3">
      <c r="A28" s="98">
        <v>26</v>
      </c>
      <c r="B28" s="42" t="str">
        <f>'SB1'!A31</f>
        <v>C.RUSHDON</v>
      </c>
      <c r="C28" s="42" t="str">
        <f>'SB1'!B31</f>
        <v>Pewsey 1</v>
      </c>
      <c r="D28" s="43">
        <f>'SB1'!C31</f>
        <v>4</v>
      </c>
      <c r="E28" s="43">
        <f>Clan!C36</f>
        <v>1</v>
      </c>
      <c r="F28" s="43">
        <f>Lech1!C41</f>
        <v>1</v>
      </c>
      <c r="G28" s="43">
        <f>'Rad1'!C41</f>
        <v>1</v>
      </c>
      <c r="H28" s="43">
        <f>Pew!C44</f>
        <v>1</v>
      </c>
      <c r="I28" s="44">
        <f t="shared" si="0"/>
        <v>8</v>
      </c>
      <c r="J28" s="45">
        <f>Weights!J36</f>
        <v>8</v>
      </c>
      <c r="K28" s="45">
        <f>Weights!K36</f>
        <v>3</v>
      </c>
      <c r="L28" s="45">
        <f>Weights!L36</f>
        <v>8</v>
      </c>
    </row>
    <row r="29" spans="1:12" ht="18" customHeight="1" thickBot="1" x14ac:dyDescent="0.3">
      <c r="A29" s="98">
        <v>27</v>
      </c>
      <c r="B29" s="42" t="str">
        <f>'SB1'!A10</f>
        <v>P.McKAY</v>
      </c>
      <c r="C29" s="42" t="str">
        <f>'SB1'!B10</f>
        <v>Isis B</v>
      </c>
      <c r="D29" s="43">
        <f>'SB1'!C10</f>
        <v>2</v>
      </c>
      <c r="E29" s="43">
        <f>Clan!C11</f>
        <v>3</v>
      </c>
      <c r="F29" s="43">
        <f>Lech1!C12</f>
        <v>2</v>
      </c>
      <c r="G29" s="43">
        <f>'Rad1'!C12</f>
        <v>1</v>
      </c>
      <c r="H29" s="43">
        <f>Pew!C12</f>
        <v>0</v>
      </c>
      <c r="I29" s="44">
        <f t="shared" si="0"/>
        <v>8</v>
      </c>
      <c r="J29" s="45">
        <f>Weights!J11</f>
        <v>5</v>
      </c>
      <c r="K29" s="45">
        <f>Weights!K11</f>
        <v>3</v>
      </c>
      <c r="L29" s="45">
        <f>Weights!L11</f>
        <v>8</v>
      </c>
    </row>
    <row r="30" spans="1:12" ht="18" customHeight="1" thickBot="1" x14ac:dyDescent="0.3">
      <c r="A30" s="98">
        <v>28</v>
      </c>
      <c r="B30" s="42" t="str">
        <f>'SB1'!A15</f>
        <v>A.COOK</v>
      </c>
      <c r="C30" s="42" t="str">
        <f>'SB1'!B15</f>
        <v>IsisC</v>
      </c>
      <c r="D30" s="43">
        <f>'SB1'!C15</f>
        <v>3</v>
      </c>
      <c r="E30" s="43">
        <f>Clan!C18</f>
        <v>1</v>
      </c>
      <c r="F30" s="153">
        <v>0</v>
      </c>
      <c r="G30" s="43">
        <f>'Rad1'!C20</f>
        <v>1</v>
      </c>
      <c r="H30" s="43">
        <f>Pew!C22</f>
        <v>2</v>
      </c>
      <c r="I30" s="44">
        <f t="shared" si="0"/>
        <v>7</v>
      </c>
      <c r="J30" s="45">
        <f>Weights!J18</f>
        <v>4</v>
      </c>
      <c r="K30" s="45">
        <f>Weights!K18</f>
        <v>3</v>
      </c>
      <c r="L30" s="45">
        <f>Weights!L18</f>
        <v>0</v>
      </c>
    </row>
    <row r="31" spans="1:12" ht="18.75" thickBot="1" x14ac:dyDescent="0.3">
      <c r="A31" s="98">
        <v>29</v>
      </c>
      <c r="B31" s="42" t="str">
        <f>'SB1'!A12</f>
        <v>B.GARRETT</v>
      </c>
      <c r="C31" s="42" t="str">
        <f>'SB1'!B12</f>
        <v>Isis B</v>
      </c>
      <c r="D31" s="43">
        <f>'SB1'!C12</f>
        <v>2</v>
      </c>
      <c r="E31" s="117">
        <f>Clan!C13</f>
        <v>0</v>
      </c>
      <c r="F31" s="43">
        <f>Lech1!C14</f>
        <v>1</v>
      </c>
      <c r="G31" s="43">
        <f>'Rad1'!C14</f>
        <v>1</v>
      </c>
      <c r="H31" s="43">
        <f>Pew!C14</f>
        <v>2</v>
      </c>
      <c r="I31" s="44">
        <f t="shared" si="0"/>
        <v>6</v>
      </c>
      <c r="J31" s="45">
        <f>Weights!J13</f>
        <v>7</v>
      </c>
      <c r="K31" s="45">
        <f>Weights!K13</f>
        <v>15</v>
      </c>
      <c r="L31" s="45">
        <f>Weights!L13</f>
        <v>0</v>
      </c>
    </row>
    <row r="32" spans="1:12" ht="18.75" thickBot="1" x14ac:dyDescent="0.3">
      <c r="A32" s="98">
        <v>30</v>
      </c>
      <c r="B32" s="42" t="s">
        <v>97</v>
      </c>
      <c r="C32" s="116" t="s">
        <v>10</v>
      </c>
      <c r="D32" s="117">
        <v>0</v>
      </c>
      <c r="E32" s="43">
        <f>Clan!C17</f>
        <v>5</v>
      </c>
      <c r="F32" s="153">
        <v>0</v>
      </c>
      <c r="G32" s="153">
        <f>'Rad1'!C18</f>
        <v>0</v>
      </c>
      <c r="H32" s="153">
        <f>Pew!C18</f>
        <v>0</v>
      </c>
      <c r="I32" s="44">
        <f t="shared" si="0"/>
        <v>5</v>
      </c>
      <c r="J32" s="45">
        <f>Weights!J17</f>
        <v>6</v>
      </c>
      <c r="K32" s="45">
        <f>Weights!K17</f>
        <v>1</v>
      </c>
      <c r="L32" s="45">
        <f>Weights!L17</f>
        <v>0</v>
      </c>
    </row>
    <row r="33" spans="1:12" ht="18.75" thickBot="1" x14ac:dyDescent="0.3">
      <c r="A33" s="98">
        <v>31</v>
      </c>
      <c r="B33" s="42" t="str">
        <f>'SB1'!A11</f>
        <v>S.BULL</v>
      </c>
      <c r="C33" s="42" t="str">
        <f>'SB1'!B11</f>
        <v>Isis B</v>
      </c>
      <c r="D33" s="43">
        <f>'SB1'!C11</f>
        <v>1</v>
      </c>
      <c r="E33" s="117">
        <f>Clan!C12</f>
        <v>0</v>
      </c>
      <c r="F33" s="43">
        <f>Lech1!C28</f>
        <v>2</v>
      </c>
      <c r="G33" s="43">
        <f>'Rad1'!C28</f>
        <v>1</v>
      </c>
      <c r="H33" s="43">
        <f>Pew!C31</f>
        <v>1</v>
      </c>
      <c r="I33" s="44">
        <f t="shared" si="0"/>
        <v>5</v>
      </c>
      <c r="J33" s="45">
        <f>Weights!J12</f>
        <v>3</v>
      </c>
      <c r="K33" s="45">
        <f>Weights!K12</f>
        <v>6</v>
      </c>
      <c r="L33" s="45">
        <f>Weights!L12</f>
        <v>0</v>
      </c>
    </row>
    <row r="34" spans="1:12" ht="18.75" thickBot="1" x14ac:dyDescent="0.3">
      <c r="A34" s="98">
        <v>32</v>
      </c>
      <c r="B34" s="42" t="str">
        <f>'SB1'!A16</f>
        <v>R.GARRETT</v>
      </c>
      <c r="C34" s="42" t="str">
        <f>'SB1'!B16</f>
        <v>Isis C</v>
      </c>
      <c r="D34" s="43">
        <f>'SB1'!C16</f>
        <v>1</v>
      </c>
      <c r="E34" s="43">
        <f>Clan!C19</f>
        <v>1</v>
      </c>
      <c r="F34" s="43">
        <f>Lech1!C21</f>
        <v>2</v>
      </c>
      <c r="G34" s="43">
        <f>'Rad1'!C21</f>
        <v>1</v>
      </c>
      <c r="H34" s="43">
        <f>Pew!C23</f>
        <v>0</v>
      </c>
      <c r="I34" s="44">
        <f t="shared" si="0"/>
        <v>5</v>
      </c>
      <c r="J34" s="45">
        <f>Weights!J19</f>
        <v>3</v>
      </c>
      <c r="K34" s="45">
        <f>Weights!K19</f>
        <v>0</v>
      </c>
      <c r="L34" s="45">
        <f>Weights!L19</f>
        <v>0</v>
      </c>
    </row>
    <row r="35" spans="1:12" ht="18.75" thickBot="1" x14ac:dyDescent="0.3">
      <c r="A35" s="98">
        <v>33</v>
      </c>
      <c r="B35" s="42" t="s">
        <v>111</v>
      </c>
      <c r="C35" s="116" t="s">
        <v>19</v>
      </c>
      <c r="D35" s="153">
        <v>0</v>
      </c>
      <c r="E35" s="153">
        <v>0</v>
      </c>
      <c r="F35" s="153">
        <v>0</v>
      </c>
      <c r="G35" s="153">
        <v>0</v>
      </c>
      <c r="H35" s="43">
        <f>Pew!C47</f>
        <v>5</v>
      </c>
      <c r="I35" s="44">
        <f t="shared" si="0"/>
        <v>5</v>
      </c>
      <c r="J35" s="45">
        <f>Weights!J42</f>
        <v>2</v>
      </c>
      <c r="K35" s="45">
        <f>Weights!K42</f>
        <v>7</v>
      </c>
      <c r="L35" s="45">
        <f>Weights!L42</f>
        <v>0</v>
      </c>
    </row>
    <row r="36" spans="1:12" ht="18.75" thickBot="1" x14ac:dyDescent="0.3">
      <c r="A36" s="98">
        <v>34</v>
      </c>
      <c r="B36" s="42" t="s">
        <v>99</v>
      </c>
      <c r="C36" s="116" t="s">
        <v>44</v>
      </c>
      <c r="D36" s="117">
        <v>0</v>
      </c>
      <c r="E36" s="43">
        <f>Clan!C24</f>
        <v>4</v>
      </c>
      <c r="F36" s="153">
        <v>0</v>
      </c>
      <c r="G36" s="153">
        <f>'Rad1'!C26</f>
        <v>0</v>
      </c>
      <c r="H36" s="153">
        <f>Pew!C28</f>
        <v>0</v>
      </c>
      <c r="I36" s="44">
        <f t="shared" si="0"/>
        <v>4</v>
      </c>
      <c r="J36" s="45">
        <f>Weights!J24</f>
        <v>3</v>
      </c>
      <c r="K36" s="45">
        <f>Weights!K24</f>
        <v>13</v>
      </c>
      <c r="L36" s="45">
        <f>Weights!L24</f>
        <v>0</v>
      </c>
    </row>
    <row r="37" spans="1:12" ht="18.75" thickBot="1" x14ac:dyDescent="0.3">
      <c r="A37" s="98">
        <v>35</v>
      </c>
      <c r="B37" s="42" t="s">
        <v>95</v>
      </c>
      <c r="C37" s="116" t="s">
        <v>10</v>
      </c>
      <c r="D37" s="117">
        <v>0</v>
      </c>
      <c r="E37" s="43">
        <f>Clan!C16</f>
        <v>4</v>
      </c>
      <c r="F37" s="153">
        <v>0</v>
      </c>
      <c r="G37" s="153">
        <f>'Rad1'!C17</f>
        <v>0</v>
      </c>
      <c r="H37" s="153">
        <f>Pew!C17</f>
        <v>0</v>
      </c>
      <c r="I37" s="44">
        <f t="shared" si="0"/>
        <v>4</v>
      </c>
      <c r="J37" s="45">
        <f>Weights!J16</f>
        <v>3</v>
      </c>
      <c r="K37" s="45">
        <f>Weights!K16</f>
        <v>10</v>
      </c>
      <c r="L37" s="45">
        <f>Weights!L16</f>
        <v>0</v>
      </c>
    </row>
    <row r="38" spans="1:12" ht="18.75" thickBot="1" x14ac:dyDescent="0.3">
      <c r="A38" s="98">
        <v>36</v>
      </c>
      <c r="B38" s="42" t="s">
        <v>98</v>
      </c>
      <c r="C38" s="42" t="str">
        <f>'SB1'!B20</f>
        <v>Isis C</v>
      </c>
      <c r="D38" s="117">
        <f>'SB1'!C20</f>
        <v>0</v>
      </c>
      <c r="E38" s="43">
        <f>Clan!C23</f>
        <v>2</v>
      </c>
      <c r="F38" s="43">
        <f>Lech1!C25</f>
        <v>1</v>
      </c>
      <c r="G38" s="153">
        <f>'Rad1'!C25</f>
        <v>0</v>
      </c>
      <c r="H38" s="43">
        <f>Pew!C20</f>
        <v>1</v>
      </c>
      <c r="I38" s="44">
        <f t="shared" si="0"/>
        <v>4</v>
      </c>
      <c r="J38" s="45">
        <f>Weights!J23</f>
        <v>2</v>
      </c>
      <c r="K38" s="45">
        <f>Weights!K23</f>
        <v>11</v>
      </c>
      <c r="L38" s="45">
        <f>Weights!L23</f>
        <v>0</v>
      </c>
    </row>
    <row r="39" spans="1:12" ht="18.75" thickBot="1" x14ac:dyDescent="0.3">
      <c r="A39" s="98">
        <v>37</v>
      </c>
      <c r="B39" s="42" t="s">
        <v>112</v>
      </c>
      <c r="C39" s="116" t="s">
        <v>3</v>
      </c>
      <c r="D39" s="153">
        <v>0</v>
      </c>
      <c r="E39" s="153">
        <v>0</v>
      </c>
      <c r="F39" s="153">
        <v>0</v>
      </c>
      <c r="G39" s="153">
        <v>0</v>
      </c>
      <c r="H39" s="43">
        <f>Pew!C39</f>
        <v>4</v>
      </c>
      <c r="I39" s="44">
        <f t="shared" si="0"/>
        <v>4</v>
      </c>
      <c r="J39" s="45">
        <f>Weights!J41</f>
        <v>1</v>
      </c>
      <c r="K39" s="45">
        <f>Weights!K41</f>
        <v>13</v>
      </c>
      <c r="L39" s="45">
        <f>Weights!L41</f>
        <v>0</v>
      </c>
    </row>
    <row r="40" spans="1:12" ht="18.75" thickBot="1" x14ac:dyDescent="0.3">
      <c r="A40" s="98">
        <v>38</v>
      </c>
      <c r="B40" s="42" t="str">
        <f>'SB1'!A29</f>
        <v>A.McCOLM</v>
      </c>
      <c r="C40" s="42" t="str">
        <f>'SB1'!B29</f>
        <v>Pewsey 1</v>
      </c>
      <c r="D40" s="43">
        <f>'SB1'!C29</f>
        <v>2</v>
      </c>
      <c r="E40" s="117">
        <f>Clan!C34</f>
        <v>0</v>
      </c>
      <c r="F40" s="153">
        <v>0</v>
      </c>
      <c r="G40" s="153">
        <f>'Rad1'!C39</f>
        <v>0</v>
      </c>
      <c r="H40" s="153">
        <f>Pew!C42</f>
        <v>0</v>
      </c>
      <c r="I40" s="44">
        <f t="shared" si="0"/>
        <v>2</v>
      </c>
      <c r="J40" s="45">
        <f>Weights!J34</f>
        <v>1</v>
      </c>
      <c r="K40" s="45">
        <f>Weights!K34</f>
        <v>12</v>
      </c>
      <c r="L40" s="45">
        <f>Weights!L34</f>
        <v>0</v>
      </c>
    </row>
    <row r="41" spans="1:12" ht="18.75" thickBot="1" x14ac:dyDescent="0.3">
      <c r="A41" s="98">
        <v>39</v>
      </c>
      <c r="B41" s="42" t="s">
        <v>109</v>
      </c>
      <c r="C41" s="116" t="s">
        <v>10</v>
      </c>
      <c r="D41" s="153">
        <v>0</v>
      </c>
      <c r="E41" s="153">
        <v>0</v>
      </c>
      <c r="F41" s="153">
        <v>0</v>
      </c>
      <c r="G41" s="153">
        <v>0</v>
      </c>
      <c r="H41" s="43">
        <f>Pew!C19</f>
        <v>2</v>
      </c>
      <c r="I41" s="44">
        <f t="shared" si="0"/>
        <v>2</v>
      </c>
      <c r="J41" s="45">
        <f>Weights!J40</f>
        <v>0</v>
      </c>
      <c r="K41" s="45">
        <f>Weights!K40</f>
        <v>12</v>
      </c>
      <c r="L41" s="45">
        <f>Weights!L40</f>
        <v>0</v>
      </c>
    </row>
    <row r="42" spans="1:12" ht="18.75" thickBot="1" x14ac:dyDescent="0.3">
      <c r="A42" s="98">
        <v>40</v>
      </c>
      <c r="B42" s="42" t="str">
        <f>'SB1'!A19</f>
        <v>J.GODDEN</v>
      </c>
      <c r="C42" s="42" t="str">
        <f>'SB1'!B19</f>
        <v>Isis C</v>
      </c>
      <c r="D42" s="43">
        <f>'SB1'!C19</f>
        <v>1</v>
      </c>
      <c r="E42" s="117">
        <f>Clan!C22</f>
        <v>0</v>
      </c>
      <c r="F42" s="153">
        <v>0</v>
      </c>
      <c r="G42" s="153">
        <f>'Rad1'!C24</f>
        <v>0</v>
      </c>
      <c r="H42" s="153">
        <f>Pew!C26</f>
        <v>0</v>
      </c>
      <c r="I42" s="44">
        <f t="shared" si="0"/>
        <v>1</v>
      </c>
      <c r="J42" s="45">
        <f>Weights!J22</f>
        <v>2</v>
      </c>
      <c r="K42" s="45">
        <f>Weights!K22</f>
        <v>11</v>
      </c>
      <c r="L42" s="45">
        <f>Weights!L22</f>
        <v>0</v>
      </c>
    </row>
    <row r="43" spans="1:12" ht="18.75" thickBot="1" x14ac:dyDescent="0.3">
      <c r="A43" s="98">
        <v>41</v>
      </c>
      <c r="B43" s="42" t="s">
        <v>104</v>
      </c>
      <c r="C43" s="42" t="s">
        <v>44</v>
      </c>
      <c r="D43" s="153">
        <v>0</v>
      </c>
      <c r="E43" s="117">
        <v>0</v>
      </c>
      <c r="F43" s="43">
        <f>Lech1!C29</f>
        <v>1</v>
      </c>
      <c r="G43" s="153">
        <f>'Rad1'!C29</f>
        <v>0</v>
      </c>
      <c r="H43" s="153">
        <f>Pew!C32</f>
        <v>0</v>
      </c>
      <c r="I43" s="44">
        <f t="shared" si="0"/>
        <v>1</v>
      </c>
      <c r="J43" s="45">
        <f>Weights!J25</f>
        <v>0</v>
      </c>
      <c r="K43" s="45">
        <f>Weights!K25</f>
        <v>7</v>
      </c>
      <c r="L43" s="45">
        <f>Weights!L25</f>
        <v>0</v>
      </c>
    </row>
  </sheetData>
  <sortState ref="A3:L43">
    <sortCondition ref="A1"/>
  </sortState>
  <mergeCells count="1">
    <mergeCell ref="B1:L1"/>
  </mergeCells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workbookViewId="0">
      <selection activeCell="N11" sqref="N11"/>
    </sheetView>
  </sheetViews>
  <sheetFormatPr defaultRowHeight="12.75" x14ac:dyDescent="0.2"/>
  <cols>
    <col min="1" max="1" width="7.85546875" customWidth="1"/>
    <col min="2" max="2" width="6.42578125" customWidth="1"/>
    <col min="3" max="4" width="3.28515625" customWidth="1"/>
    <col min="5" max="5" width="6" customWidth="1"/>
    <col min="6" max="6" width="5.140625" customWidth="1"/>
    <col min="7" max="7" width="4" customWidth="1"/>
    <col min="8" max="8" width="7.42578125" customWidth="1"/>
    <col min="9" max="10" width="5" customWidth="1"/>
    <col min="11" max="11" width="4.140625" customWidth="1"/>
    <col min="12" max="13" width="4.42578125" customWidth="1"/>
    <col min="14" max="14" width="6.7109375" customWidth="1"/>
    <col min="15" max="19" width="4.85546875" customWidth="1"/>
  </cols>
  <sheetData>
    <row r="1" spans="1:16" ht="34.5" customHeight="1" thickBot="1" x14ac:dyDescent="0.45">
      <c r="B1" s="191" t="s">
        <v>102</v>
      </c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</row>
    <row r="2" spans="1:16" x14ac:dyDescent="0.2">
      <c r="B2" s="106" t="s">
        <v>6</v>
      </c>
      <c r="C2" s="107"/>
      <c r="D2" s="108"/>
      <c r="E2" s="106" t="s">
        <v>10</v>
      </c>
      <c r="F2" s="107"/>
      <c r="G2" s="108"/>
      <c r="H2" s="106" t="s">
        <v>44</v>
      </c>
      <c r="I2" s="107"/>
      <c r="J2" s="108"/>
      <c r="K2" s="106" t="s">
        <v>3</v>
      </c>
      <c r="L2" s="107"/>
      <c r="M2" s="108"/>
      <c r="N2" s="106" t="s">
        <v>19</v>
      </c>
      <c r="O2" s="107"/>
      <c r="P2" s="108"/>
    </row>
    <row r="3" spans="1:16" x14ac:dyDescent="0.2">
      <c r="A3" s="25" t="s">
        <v>32</v>
      </c>
      <c r="B3" s="109">
        <f>'SB1'!I8</f>
        <v>29</v>
      </c>
      <c r="C3" s="10">
        <f>'SB1'!J8</f>
        <v>1</v>
      </c>
      <c r="D3" s="110">
        <f>'SB1'!K8</f>
        <v>0</v>
      </c>
      <c r="E3" s="109">
        <f>'SB1'!I14</f>
        <v>20</v>
      </c>
      <c r="F3" s="10">
        <f>'SB1'!J14</f>
        <v>6</v>
      </c>
      <c r="G3" s="110">
        <f>'SB1'!K14</f>
        <v>0</v>
      </c>
      <c r="H3" s="109">
        <f>'SB1'!I20</f>
        <v>9</v>
      </c>
      <c r="I3" s="10">
        <f>'SB1'!J20</f>
        <v>13</v>
      </c>
      <c r="J3" s="110">
        <f>'SB1'!K20</f>
        <v>0</v>
      </c>
      <c r="K3" s="109">
        <f>'SB1'!I26</f>
        <v>52</v>
      </c>
      <c r="L3" s="10">
        <f>'SB1'!J26</f>
        <v>2</v>
      </c>
      <c r="M3" s="110">
        <f>'SB1'!K26</f>
        <v>8</v>
      </c>
      <c r="N3" s="109">
        <f>'SB1'!I32</f>
        <v>25</v>
      </c>
      <c r="O3" s="10">
        <f>'SB1'!J32</f>
        <v>5</v>
      </c>
      <c r="P3" s="110">
        <f>'SB1'!K32</f>
        <v>8</v>
      </c>
    </row>
    <row r="4" spans="1:16" x14ac:dyDescent="0.2">
      <c r="B4" s="18"/>
      <c r="C4" s="11"/>
      <c r="D4" s="111"/>
      <c r="E4" s="18"/>
      <c r="F4" s="11"/>
      <c r="G4" s="111"/>
      <c r="H4" s="18"/>
      <c r="I4" s="11"/>
      <c r="J4" s="111"/>
      <c r="K4" s="18"/>
      <c r="L4" s="11"/>
      <c r="M4" s="111"/>
      <c r="N4" s="18"/>
      <c r="O4" s="11"/>
      <c r="P4" s="111"/>
    </row>
    <row r="5" spans="1:16" x14ac:dyDescent="0.2">
      <c r="A5" s="25" t="s">
        <v>33</v>
      </c>
      <c r="B5" s="109">
        <f>Clan!I9</f>
        <v>15</v>
      </c>
      <c r="C5" s="10">
        <f>Clan!J9</f>
        <v>4</v>
      </c>
      <c r="D5" s="110">
        <f>Clan!K9</f>
        <v>8</v>
      </c>
      <c r="E5" s="109">
        <f>Clan!I17</f>
        <v>19</v>
      </c>
      <c r="F5" s="10">
        <f>Clan!J17</f>
        <v>1</v>
      </c>
      <c r="G5" s="110">
        <f>Clan!K17</f>
        <v>0</v>
      </c>
      <c r="H5" s="109">
        <f>Clan!I24</f>
        <v>15</v>
      </c>
      <c r="I5" s="10">
        <f>Clan!J24</f>
        <v>13</v>
      </c>
      <c r="J5" s="110">
        <f>Clan!K24</f>
        <v>8</v>
      </c>
      <c r="K5" s="109">
        <f>Clan!I31</f>
        <v>25</v>
      </c>
      <c r="L5" s="10">
        <f>Clan!J31</f>
        <v>6</v>
      </c>
      <c r="M5" s="110">
        <f>Clan!K31</f>
        <v>8</v>
      </c>
      <c r="N5" s="109">
        <f>Clan!I38</f>
        <v>18</v>
      </c>
      <c r="O5" s="10">
        <f>Clan!J38</f>
        <v>11</v>
      </c>
      <c r="P5" s="110">
        <f>Clan!K38</f>
        <v>8</v>
      </c>
    </row>
    <row r="6" spans="1:16" x14ac:dyDescent="0.2">
      <c r="B6" s="109"/>
      <c r="C6" s="10"/>
      <c r="D6" s="110"/>
      <c r="E6" s="109"/>
      <c r="F6" s="10"/>
      <c r="G6" s="110"/>
      <c r="H6" s="109"/>
      <c r="I6" s="10"/>
      <c r="J6" s="110"/>
      <c r="K6" s="109"/>
      <c r="L6" s="10"/>
      <c r="M6" s="110"/>
      <c r="N6" s="109"/>
      <c r="O6" s="10"/>
      <c r="P6" s="110"/>
    </row>
    <row r="7" spans="1:16" x14ac:dyDescent="0.2">
      <c r="A7" s="25" t="s">
        <v>34</v>
      </c>
      <c r="B7" s="109">
        <f>Lech1!I9</f>
        <v>12</v>
      </c>
      <c r="C7" s="10">
        <f>Lech1!J9</f>
        <v>2</v>
      </c>
      <c r="D7" s="110">
        <f>Lech1!K9</f>
        <v>0</v>
      </c>
      <c r="E7" s="109">
        <f>Lech1!I19</f>
        <v>11</v>
      </c>
      <c r="F7" s="10">
        <f>Lech1!J19</f>
        <v>15</v>
      </c>
      <c r="G7" s="110">
        <f>Lech1!K19</f>
        <v>0</v>
      </c>
      <c r="H7" s="109">
        <f>Lech1!I29</f>
        <v>7</v>
      </c>
      <c r="I7" s="10">
        <f>Lech1!J29</f>
        <v>9</v>
      </c>
      <c r="J7" s="110">
        <f>Lech1!K29</f>
        <v>8</v>
      </c>
      <c r="K7" s="109">
        <f>Lech1!I36</f>
        <v>20</v>
      </c>
      <c r="L7" s="10">
        <f>Lech1!J36</f>
        <v>2</v>
      </c>
      <c r="M7" s="110">
        <f>Lech1!K36</f>
        <v>0</v>
      </c>
      <c r="N7" s="109">
        <f>Lech1!I43</f>
        <v>27</v>
      </c>
      <c r="O7" s="10">
        <f>Lech1!J43</f>
        <v>2</v>
      </c>
      <c r="P7" s="110">
        <f>Lech1!K43</f>
        <v>8</v>
      </c>
    </row>
    <row r="8" spans="1:16" x14ac:dyDescent="0.2">
      <c r="B8" s="109"/>
      <c r="C8" s="10"/>
      <c r="D8" s="110"/>
      <c r="E8" s="109"/>
      <c r="F8" s="10"/>
      <c r="G8" s="110"/>
      <c r="H8" s="109"/>
      <c r="I8" s="10"/>
      <c r="J8" s="110"/>
      <c r="K8" s="109"/>
      <c r="L8" s="10"/>
      <c r="M8" s="110"/>
      <c r="N8" s="109"/>
      <c r="O8" s="10"/>
      <c r="P8" s="110"/>
    </row>
    <row r="9" spans="1:16" x14ac:dyDescent="0.2">
      <c r="A9" s="25" t="s">
        <v>21</v>
      </c>
      <c r="B9" s="109">
        <f>'Rad1'!I9</f>
        <v>44</v>
      </c>
      <c r="C9" s="10">
        <f>'Rad1'!J9</f>
        <v>9</v>
      </c>
      <c r="D9" s="110">
        <f>'Rad1'!K9</f>
        <v>0</v>
      </c>
      <c r="E9" s="109">
        <f>'Rad1'!I19</f>
        <v>31</v>
      </c>
      <c r="F9" s="10">
        <f>'Rad1'!J19</f>
        <v>0</v>
      </c>
      <c r="G9" s="110">
        <f>'Rad1'!K19</f>
        <v>8</v>
      </c>
      <c r="H9" s="109">
        <f>'Rad1'!I29</f>
        <v>23</v>
      </c>
      <c r="I9" s="10">
        <f>'Rad1'!J29</f>
        <v>8</v>
      </c>
      <c r="J9" s="110">
        <f>'Rad1'!K29</f>
        <v>8</v>
      </c>
      <c r="K9" s="109">
        <f>'Rad1'!I36</f>
        <v>27</v>
      </c>
      <c r="L9" s="10">
        <f>'Rad1'!J36</f>
        <v>6</v>
      </c>
      <c r="M9" s="110">
        <f>'Rad1'!K36</f>
        <v>8</v>
      </c>
      <c r="N9" s="109">
        <f>'Rad1'!I43</f>
        <v>16</v>
      </c>
      <c r="O9" s="10">
        <f>'Rad1'!J43</f>
        <v>13</v>
      </c>
      <c r="P9" s="110">
        <f>'Rad1'!K43</f>
        <v>0</v>
      </c>
    </row>
    <row r="10" spans="1:16" x14ac:dyDescent="0.2">
      <c r="B10" s="109"/>
      <c r="C10" s="10"/>
      <c r="D10" s="110"/>
      <c r="E10" s="109"/>
      <c r="F10" s="10"/>
      <c r="G10" s="110"/>
      <c r="H10" s="109"/>
      <c r="I10" s="10"/>
      <c r="J10" s="110"/>
      <c r="K10" s="109"/>
      <c r="L10" s="10"/>
      <c r="M10" s="110"/>
      <c r="N10" s="109"/>
      <c r="O10" s="10"/>
      <c r="P10" s="110"/>
    </row>
    <row r="11" spans="1:16" x14ac:dyDescent="0.2">
      <c r="A11" s="25" t="s">
        <v>11</v>
      </c>
      <c r="B11" s="109">
        <f>Pew!I9</f>
        <v>12</v>
      </c>
      <c r="C11" s="10">
        <f>Pew!J9</f>
        <v>14</v>
      </c>
      <c r="D11" s="110">
        <f>Pew!K9</f>
        <v>0</v>
      </c>
      <c r="E11" s="109">
        <f>Pew!I16</f>
        <v>5</v>
      </c>
      <c r="F11" s="10">
        <f>Pew!J16</f>
        <v>7</v>
      </c>
      <c r="G11" s="110">
        <f>Pew!K16</f>
        <v>8</v>
      </c>
      <c r="H11" s="109">
        <f>Pew!I28</f>
        <v>3</v>
      </c>
      <c r="I11" s="10">
        <f>Pew!J28</f>
        <v>12</v>
      </c>
      <c r="J11" s="110">
        <f>Pew!K28</f>
        <v>8</v>
      </c>
      <c r="K11" s="109">
        <f>Pew!I36</f>
        <v>13</v>
      </c>
      <c r="L11" s="10">
        <f>Pew!J36</f>
        <v>9</v>
      </c>
      <c r="M11" s="110">
        <f>Pew!K36</f>
        <v>0</v>
      </c>
      <c r="N11" s="109">
        <f>Pew!I43</f>
        <v>14</v>
      </c>
      <c r="O11" s="10">
        <f>Pew!J43</f>
        <v>5</v>
      </c>
      <c r="P11" s="110">
        <f>Pew!K43</f>
        <v>0</v>
      </c>
    </row>
    <row r="12" spans="1:16" x14ac:dyDescent="0.2">
      <c r="B12" s="109"/>
      <c r="C12" s="10"/>
      <c r="D12" s="110"/>
      <c r="E12" s="109"/>
      <c r="F12" s="10"/>
      <c r="G12" s="110"/>
      <c r="H12" s="109"/>
      <c r="I12" s="10"/>
      <c r="J12" s="110"/>
      <c r="K12" s="109"/>
      <c r="L12" s="10"/>
      <c r="M12" s="110"/>
      <c r="N12" s="109"/>
      <c r="O12" s="10"/>
      <c r="P12" s="110"/>
    </row>
    <row r="13" spans="1:16" ht="13.5" customHeight="1" x14ac:dyDescent="0.2">
      <c r="A13" t="s">
        <v>12</v>
      </c>
      <c r="B13" s="18">
        <f>SUM(B3:B11)</f>
        <v>112</v>
      </c>
      <c r="C13" s="11">
        <f t="shared" ref="C13:P13" si="0">SUM(C3:C11)</f>
        <v>30</v>
      </c>
      <c r="D13" s="111">
        <f t="shared" si="0"/>
        <v>8</v>
      </c>
      <c r="E13" s="18">
        <f t="shared" si="0"/>
        <v>86</v>
      </c>
      <c r="F13" s="11">
        <f t="shared" si="0"/>
        <v>29</v>
      </c>
      <c r="G13" s="111">
        <f t="shared" si="0"/>
        <v>16</v>
      </c>
      <c r="H13" s="18">
        <f t="shared" si="0"/>
        <v>57</v>
      </c>
      <c r="I13" s="11">
        <f t="shared" si="0"/>
        <v>55</v>
      </c>
      <c r="J13" s="111">
        <f t="shared" si="0"/>
        <v>32</v>
      </c>
      <c r="K13" s="18">
        <f t="shared" si="0"/>
        <v>137</v>
      </c>
      <c r="L13" s="11">
        <f t="shared" si="0"/>
        <v>25</v>
      </c>
      <c r="M13" s="111">
        <f t="shared" si="0"/>
        <v>24</v>
      </c>
      <c r="N13" s="18">
        <f t="shared" si="0"/>
        <v>100</v>
      </c>
      <c r="O13" s="11">
        <f t="shared" si="0"/>
        <v>36</v>
      </c>
      <c r="P13" s="111">
        <f t="shared" si="0"/>
        <v>24</v>
      </c>
    </row>
    <row r="14" spans="1:16" ht="13.5" thickBot="1" x14ac:dyDescent="0.25">
      <c r="B14" s="112"/>
      <c r="C14" s="47"/>
      <c r="D14" s="113"/>
      <c r="E14" s="112"/>
      <c r="F14" s="47"/>
      <c r="G14" s="113"/>
      <c r="H14" s="112"/>
      <c r="I14" s="47"/>
      <c r="J14" s="113"/>
      <c r="K14" s="112"/>
      <c r="L14" s="47"/>
      <c r="M14" s="113"/>
      <c r="N14" s="112"/>
      <c r="O14" s="47"/>
      <c r="P14" s="113"/>
    </row>
    <row r="15" spans="1:16" ht="13.5" thickBot="1" x14ac:dyDescent="0.25">
      <c r="A15" s="9" t="s">
        <v>12</v>
      </c>
      <c r="B15" s="12">
        <f>B13+TRUNC(C13/16)</f>
        <v>113</v>
      </c>
      <c r="C15" s="13">
        <f>C13-(TRUNC(C13/16)*16)+TRUNC(D13/16)</f>
        <v>14</v>
      </c>
      <c r="D15" s="14">
        <f>D13-(TRUNC(D13/16)*16)</f>
        <v>8</v>
      </c>
      <c r="E15" s="12">
        <f>E13+TRUNC(F13/16)</f>
        <v>87</v>
      </c>
      <c r="F15" s="13">
        <f>F13-(TRUNC(F13/16)*16)+TRUNC(G13/16)</f>
        <v>14</v>
      </c>
      <c r="G15" s="14">
        <f>G13-(TRUNC(G13/16)*16)</f>
        <v>0</v>
      </c>
      <c r="H15" s="12">
        <f>H13+TRUNC(I13/16)</f>
        <v>60</v>
      </c>
      <c r="I15" s="13">
        <f>I13-(TRUNC(I13/16)*16)+TRUNC(J13/16)</f>
        <v>9</v>
      </c>
      <c r="J15" s="14">
        <f>J13-(TRUNC(J13/16)*16)</f>
        <v>0</v>
      </c>
      <c r="K15" s="12">
        <f>K13+TRUNC(L13/16)</f>
        <v>138</v>
      </c>
      <c r="L15" s="13">
        <f>L13-(TRUNC(L13/16)*16)+TRUNC(M13/16)</f>
        <v>10</v>
      </c>
      <c r="M15" s="14">
        <f>M13-(TRUNC(M13/16)*16)</f>
        <v>8</v>
      </c>
      <c r="N15" s="12">
        <f>N13+TRUNC(O13/16)</f>
        <v>102</v>
      </c>
      <c r="O15" s="13">
        <f>O13-(TRUNC(O13/16)*16)+TRUNC(P13/16)</f>
        <v>5</v>
      </c>
      <c r="P15" s="14">
        <f>P13-(TRUNC(P13/16)*16)</f>
        <v>8</v>
      </c>
    </row>
  </sheetData>
  <mergeCells count="1">
    <mergeCell ref="B1:M1"/>
  </mergeCells>
  <phoneticPr fontId="1" type="noConversion"/>
  <pageMargins left="0.75" right="0.7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opLeftCell="A4" workbookViewId="0">
      <selection activeCell="F46" sqref="F46"/>
    </sheetView>
  </sheetViews>
  <sheetFormatPr defaultRowHeight="12.75" x14ac:dyDescent="0.2"/>
  <cols>
    <col min="1" max="1" width="18.7109375" customWidth="1"/>
    <col min="2" max="2" width="17.42578125" customWidth="1"/>
    <col min="3" max="3" width="9.140625" style="1"/>
    <col min="4" max="6" width="8.5703125" style="1" customWidth="1"/>
    <col min="10" max="12" width="9.140625" style="1"/>
  </cols>
  <sheetData>
    <row r="1" spans="1:12" x14ac:dyDescent="0.2">
      <c r="A1" s="184" t="s">
        <v>0</v>
      </c>
      <c r="B1" s="184" t="s">
        <v>4</v>
      </c>
      <c r="C1" s="7" t="s">
        <v>7</v>
      </c>
      <c r="D1" s="7" t="s">
        <v>8</v>
      </c>
      <c r="E1" s="7" t="s">
        <v>9</v>
      </c>
      <c r="F1" s="7"/>
      <c r="G1" s="185" t="s">
        <v>14</v>
      </c>
      <c r="H1" s="7" t="s">
        <v>15</v>
      </c>
      <c r="I1" s="7" t="s">
        <v>31</v>
      </c>
      <c r="J1" s="1" t="s">
        <v>7</v>
      </c>
      <c r="K1" s="1" t="s">
        <v>8</v>
      </c>
      <c r="L1" s="1" t="s">
        <v>9</v>
      </c>
    </row>
    <row r="2" spans="1:12" x14ac:dyDescent="0.2">
      <c r="A2" s="186" t="str">
        <f>'SB1'!A3</f>
        <v>N.RUSSELL</v>
      </c>
      <c r="B2" s="186" t="str">
        <f>'SB1'!B3</f>
        <v>Isis A</v>
      </c>
      <c r="C2" s="7">
        <f>'SB1'!D3+Clan!D3+Lech1!D3+'Rad1'!D3+Pew!D3</f>
        <v>14</v>
      </c>
      <c r="D2" s="7">
        <f>'SB1'!E3+Clan!E3+Lech1!E3+'Rad1'!E3+Pew!E3</f>
        <v>32</v>
      </c>
      <c r="E2" s="7">
        <f>'SB1'!F3+Clan!F3+Lech1!F3+'Rad1'!F3+Pew!F3</f>
        <v>0</v>
      </c>
      <c r="F2" s="7"/>
      <c r="G2" s="184">
        <f>TRUNC(E2/16)</f>
        <v>0</v>
      </c>
      <c r="H2" s="184">
        <f>TRUNC((D2+G2)/16)</f>
        <v>2</v>
      </c>
      <c r="I2" s="7" t="s">
        <v>31</v>
      </c>
      <c r="J2" s="182">
        <f>(C2+H2)</f>
        <v>16</v>
      </c>
      <c r="K2" s="7">
        <f>(D2+G2)-(TRUNC((D2+G2)/16)*16)</f>
        <v>0</v>
      </c>
      <c r="L2" s="7">
        <f>E2-(TRUNC(E2/16)*16)</f>
        <v>0</v>
      </c>
    </row>
    <row r="3" spans="1:12" x14ac:dyDescent="0.2">
      <c r="A3" s="186" t="str">
        <f>'SB1'!A4</f>
        <v>M.ROZZIER</v>
      </c>
      <c r="B3" s="186" t="str">
        <f>'SB1'!B4</f>
        <v>Isis A</v>
      </c>
      <c r="C3" s="7">
        <f>'SB1'!D4+Clan!D4+Lech1!D4+'Rad1'!D4+Pew!D4</f>
        <v>8</v>
      </c>
      <c r="D3" s="7">
        <f>'SB1'!E4+Clan!E4+Lech1!E4+'Rad1'!E4+Pew!E4</f>
        <v>34</v>
      </c>
      <c r="E3" s="7">
        <f>'SB1'!F4+Clan!F4+Lech1!F4+'Rad1'!F4+Pew!F4</f>
        <v>0</v>
      </c>
      <c r="F3" s="7"/>
      <c r="G3" s="184">
        <f t="shared" ref="G3:G37" si="0">TRUNC(E3/16)</f>
        <v>0</v>
      </c>
      <c r="H3" s="184">
        <f t="shared" ref="H3:H37" si="1">TRUNC((D3+G3)/16)</f>
        <v>2</v>
      </c>
      <c r="I3" s="7" t="s">
        <v>31</v>
      </c>
      <c r="J3" s="182">
        <f t="shared" ref="J3:J37" si="2">(C3+H3)</f>
        <v>10</v>
      </c>
      <c r="K3" s="7">
        <f t="shared" ref="K3:K37" si="3">(D3+G3)-(TRUNC((D3+G3)/16)*16)</f>
        <v>2</v>
      </c>
      <c r="L3" s="7">
        <f t="shared" ref="L3:L37" si="4">E3-(TRUNC(E3/16)*16)</f>
        <v>0</v>
      </c>
    </row>
    <row r="4" spans="1:12" x14ac:dyDescent="0.2">
      <c r="A4" s="186" t="str">
        <f>'SB1'!A5</f>
        <v>F.PARKER</v>
      </c>
      <c r="B4" s="186" t="str">
        <f>'SB1'!B5</f>
        <v>Isis A</v>
      </c>
      <c r="C4" s="7">
        <f>'SB1'!D5+Clan!D5+Lech1!D5+'Rad1'!D5+Pew!D5</f>
        <v>8</v>
      </c>
      <c r="D4" s="7">
        <f>'SB1'!E5+Clan!E5+Lech1!E5+'Rad1'!E5+Pew!E5</f>
        <v>55</v>
      </c>
      <c r="E4" s="7">
        <f>'SB1'!F5+Clan!F5+Lech1!F5+'Rad1'!F5+Pew!F5</f>
        <v>0</v>
      </c>
      <c r="F4" s="7"/>
      <c r="G4" s="184">
        <f t="shared" si="0"/>
        <v>0</v>
      </c>
      <c r="H4" s="184">
        <f t="shared" si="1"/>
        <v>3</v>
      </c>
      <c r="I4" s="7" t="s">
        <v>31</v>
      </c>
      <c r="J4" s="182">
        <f t="shared" si="2"/>
        <v>11</v>
      </c>
      <c r="K4" s="7">
        <f t="shared" si="3"/>
        <v>7</v>
      </c>
      <c r="L4" s="7">
        <f t="shared" si="4"/>
        <v>0</v>
      </c>
    </row>
    <row r="5" spans="1:12" x14ac:dyDescent="0.2">
      <c r="A5" s="186" t="str">
        <f>'SB1'!A6</f>
        <v>L.BALDWIN</v>
      </c>
      <c r="B5" s="186" t="str">
        <f>'SB1'!B6</f>
        <v>Isis A</v>
      </c>
      <c r="C5" s="22">
        <f>'SB1'!D6+Clan!D6+Lech1!D6+'Rad1'!D6+Pew!D6</f>
        <v>29</v>
      </c>
      <c r="D5" s="22">
        <f>'SB1'!E6+Clan!E6+Lech1!E6+'Rad1'!E6+Pew!E6</f>
        <v>34</v>
      </c>
      <c r="E5" s="22">
        <f>'SB1'!F6+Clan!F6+Lech1!F6+'Rad1'!F6+Pew!F6</f>
        <v>0</v>
      </c>
      <c r="F5" s="22"/>
      <c r="G5" s="186">
        <f t="shared" si="0"/>
        <v>0</v>
      </c>
      <c r="H5" s="186">
        <f t="shared" si="1"/>
        <v>2</v>
      </c>
      <c r="I5" s="22" t="s">
        <v>31</v>
      </c>
      <c r="J5" s="183">
        <f t="shared" si="2"/>
        <v>31</v>
      </c>
      <c r="K5" s="22">
        <f t="shared" si="3"/>
        <v>2</v>
      </c>
      <c r="L5" s="22">
        <f t="shared" si="4"/>
        <v>0</v>
      </c>
    </row>
    <row r="6" spans="1:12" x14ac:dyDescent="0.2">
      <c r="A6" s="186" t="str">
        <f>'SB1'!A7</f>
        <v>G.DAVIES</v>
      </c>
      <c r="B6" s="186" t="s">
        <v>107</v>
      </c>
      <c r="C6" s="22">
        <f>'SB1'!D7+Clan!D7+Lech1!D27+'Rad1'!D27+Pew!D7</f>
        <v>28</v>
      </c>
      <c r="D6" s="22">
        <f>'SB1'!E7+Clan!E7+Lech1!E27+'Rad1'!E27+Pew!E7</f>
        <v>23</v>
      </c>
      <c r="E6" s="22">
        <f>'SB1'!F7+Clan!F7+Lech1!F27+'Rad1'!F27+Pew!F7</f>
        <v>0</v>
      </c>
      <c r="F6" s="7"/>
      <c r="G6" s="184">
        <f t="shared" si="0"/>
        <v>0</v>
      </c>
      <c r="H6" s="184">
        <f t="shared" si="1"/>
        <v>1</v>
      </c>
      <c r="I6" s="7" t="s">
        <v>31</v>
      </c>
      <c r="J6" s="182">
        <f t="shared" si="2"/>
        <v>29</v>
      </c>
      <c r="K6" s="7">
        <f t="shared" si="3"/>
        <v>7</v>
      </c>
      <c r="L6" s="7">
        <f t="shared" si="4"/>
        <v>0</v>
      </c>
    </row>
    <row r="7" spans="1:12" x14ac:dyDescent="0.2">
      <c r="A7" s="186" t="str">
        <f>'SB1'!A8</f>
        <v>P.GILBERT</v>
      </c>
      <c r="B7" s="186" t="str">
        <f>'SB1'!B8</f>
        <v>Isis A</v>
      </c>
      <c r="C7" s="22">
        <f>'SB1'!D8+Clan!D8+Lech1!D8+'Rad1'!D8+Pew!D8</f>
        <v>24</v>
      </c>
      <c r="D7" s="22">
        <f>'SB1'!E8+Clan!E8+Lech1!E8+'Rad1'!E8+Pew!E8</f>
        <v>34</v>
      </c>
      <c r="E7" s="22">
        <f>'SB1'!F8+Clan!F8+Lech1!F8+'Rad1'!F8+Pew!F8</f>
        <v>16</v>
      </c>
      <c r="F7" s="7"/>
      <c r="G7" s="184">
        <f t="shared" si="0"/>
        <v>1</v>
      </c>
      <c r="H7" s="184">
        <f t="shared" si="1"/>
        <v>2</v>
      </c>
      <c r="I7" s="7" t="s">
        <v>31</v>
      </c>
      <c r="J7" s="182">
        <f t="shared" si="2"/>
        <v>26</v>
      </c>
      <c r="K7" s="7">
        <f t="shared" si="3"/>
        <v>3</v>
      </c>
      <c r="L7" s="7">
        <f t="shared" si="4"/>
        <v>0</v>
      </c>
    </row>
    <row r="8" spans="1:12" x14ac:dyDescent="0.2">
      <c r="A8" s="186" t="str">
        <f>Clan!A9</f>
        <v>T.BRADLEY</v>
      </c>
      <c r="B8" s="186" t="s">
        <v>108</v>
      </c>
      <c r="C8" s="7">
        <f>Clan!D9+Lech1!D19+'Rad1'!D19+Pew!D21</f>
        <v>13</v>
      </c>
      <c r="D8" s="7">
        <f>Clan!E9+Lech1!E19+'Rad1'!E19+Pew!E21</f>
        <v>26</v>
      </c>
      <c r="E8" s="7">
        <f>Clan!F9+Lech1!F19+'Rad1'!F19+Pew!F21</f>
        <v>0</v>
      </c>
      <c r="F8" s="7"/>
      <c r="G8" s="184">
        <f t="shared" ref="G8" si="5">TRUNC(E8/16)</f>
        <v>0</v>
      </c>
      <c r="H8" s="184">
        <f t="shared" ref="H8" si="6">TRUNC((D8+G8)/16)</f>
        <v>1</v>
      </c>
      <c r="I8" s="7" t="s">
        <v>31</v>
      </c>
      <c r="J8" s="182">
        <f t="shared" ref="J8" si="7">(C8+H8)</f>
        <v>14</v>
      </c>
      <c r="K8" s="7">
        <f t="shared" ref="K8" si="8">(D8+G8)-(TRUNC((D8+G8)/16)*16)</f>
        <v>10</v>
      </c>
      <c r="L8" s="7">
        <f t="shared" ref="L8" si="9">E8-(TRUNC(E8/16)*16)</f>
        <v>0</v>
      </c>
    </row>
    <row r="9" spans="1:12" x14ac:dyDescent="0.2">
      <c r="A9" s="187" t="s">
        <v>103</v>
      </c>
      <c r="B9" s="187" t="s">
        <v>6</v>
      </c>
      <c r="C9" s="7">
        <f>Lech1!D10+'Rad1'!D10+Pew!D10</f>
        <v>9</v>
      </c>
      <c r="D9" s="7">
        <f>Lech1!E10+'Rad1'!E10+Pew!E10</f>
        <v>20</v>
      </c>
      <c r="E9" s="7">
        <f>Lech1!F10+'Rad1'!F10+Pew!F10</f>
        <v>8</v>
      </c>
      <c r="F9" s="7"/>
      <c r="G9" s="184">
        <f t="shared" ref="G9" si="10">TRUNC(E9/16)</f>
        <v>0</v>
      </c>
      <c r="H9" s="184">
        <f t="shared" ref="H9" si="11">TRUNC((D9+G9)/16)</f>
        <v>1</v>
      </c>
      <c r="I9" s="7" t="s">
        <v>31</v>
      </c>
      <c r="J9" s="182">
        <f t="shared" ref="J9" si="12">(C9+H9)</f>
        <v>10</v>
      </c>
      <c r="K9" s="7">
        <f t="shared" ref="K9" si="13">(D9+G9)-(TRUNC((D9+G9)/16)*16)</f>
        <v>4</v>
      </c>
      <c r="L9" s="7">
        <f t="shared" ref="L9" si="14">E9-(TRUNC(E9/16)*16)</f>
        <v>8</v>
      </c>
    </row>
    <row r="10" spans="1:12" x14ac:dyDescent="0.2">
      <c r="A10" s="186" t="str">
        <f>'SB1'!A9</f>
        <v>E.BYRNE</v>
      </c>
      <c r="B10" s="186" t="str">
        <f>'SB1'!B9</f>
        <v>Isis B</v>
      </c>
      <c r="C10" s="7">
        <f>'SB1'!D9+Clan!D10+Lech1!D11+'Rad1'!D11+Pew!D11</f>
        <v>18</v>
      </c>
      <c r="D10" s="7">
        <f>'SB1'!E9+Clan!E10+Lech1!E11+'Rad1'!E11+Pew!E11</f>
        <v>34</v>
      </c>
      <c r="E10" s="7">
        <f>'SB1'!F9+Clan!F10+Lech1!F11+'Rad1'!F11+Pew!F11</f>
        <v>0</v>
      </c>
      <c r="F10" s="7"/>
      <c r="G10" s="184">
        <f t="shared" si="0"/>
        <v>0</v>
      </c>
      <c r="H10" s="184">
        <f t="shared" si="1"/>
        <v>2</v>
      </c>
      <c r="I10" s="7" t="s">
        <v>31</v>
      </c>
      <c r="J10" s="182">
        <f t="shared" si="2"/>
        <v>20</v>
      </c>
      <c r="K10" s="7">
        <f t="shared" si="3"/>
        <v>2</v>
      </c>
      <c r="L10" s="7">
        <f t="shared" si="4"/>
        <v>0</v>
      </c>
    </row>
    <row r="11" spans="1:12" x14ac:dyDescent="0.2">
      <c r="A11" s="186" t="str">
        <f>'SB1'!A10</f>
        <v>P.McKAY</v>
      </c>
      <c r="B11" s="186" t="str">
        <f>'SB1'!B10</f>
        <v>Isis B</v>
      </c>
      <c r="C11" s="7">
        <f>'SB1'!D10+Clan!D11+Lech1!D12+'Rad1'!D12+Pew!D12</f>
        <v>4</v>
      </c>
      <c r="D11" s="7">
        <f>'SB1'!E10+Clan!E11+Lech1!E12+'Rad1'!E12+Pew!E12</f>
        <v>19</v>
      </c>
      <c r="E11" s="7">
        <f>'SB1'!F10+Clan!F11+Lech1!F12+'Rad1'!F12+Pew!F12</f>
        <v>8</v>
      </c>
      <c r="F11" s="7"/>
      <c r="G11" s="184">
        <f t="shared" si="0"/>
        <v>0</v>
      </c>
      <c r="H11" s="184">
        <f t="shared" si="1"/>
        <v>1</v>
      </c>
      <c r="I11" s="7" t="s">
        <v>31</v>
      </c>
      <c r="J11" s="182">
        <f t="shared" si="2"/>
        <v>5</v>
      </c>
      <c r="K11" s="7">
        <f t="shared" si="3"/>
        <v>3</v>
      </c>
      <c r="L11" s="7">
        <f t="shared" si="4"/>
        <v>8</v>
      </c>
    </row>
    <row r="12" spans="1:12" x14ac:dyDescent="0.2">
      <c r="A12" s="186" t="str">
        <f>'SB1'!A11</f>
        <v>S.BULL</v>
      </c>
      <c r="B12" s="186" t="str">
        <f>'SB1'!B11</f>
        <v>Isis B</v>
      </c>
      <c r="C12" s="7">
        <f>'SB1'!D11+Clan!D12+Lech1!D28+'Rad1'!D28+Pew!D31</f>
        <v>2</v>
      </c>
      <c r="D12" s="7">
        <f>'SB1'!E11+Clan!E12+Lech1!E28+'Rad1'!E28+Pew!E31</f>
        <v>21</v>
      </c>
      <c r="E12" s="7">
        <f>'SB1'!F11+Clan!F12+Lech1!F28+'Rad1'!F28+Pew!F31</f>
        <v>16</v>
      </c>
      <c r="F12" s="7"/>
      <c r="G12" s="184">
        <f t="shared" si="0"/>
        <v>1</v>
      </c>
      <c r="H12" s="184">
        <f t="shared" si="1"/>
        <v>1</v>
      </c>
      <c r="I12" s="7" t="s">
        <v>31</v>
      </c>
      <c r="J12" s="182">
        <f t="shared" si="2"/>
        <v>3</v>
      </c>
      <c r="K12" s="7">
        <f t="shared" si="3"/>
        <v>6</v>
      </c>
      <c r="L12" s="7">
        <f t="shared" si="4"/>
        <v>0</v>
      </c>
    </row>
    <row r="13" spans="1:12" x14ac:dyDescent="0.2">
      <c r="A13" s="186" t="str">
        <f>'SB1'!A12</f>
        <v>B.GARRETT</v>
      </c>
      <c r="B13" s="186" t="str">
        <f>'SB1'!B12</f>
        <v>Isis B</v>
      </c>
      <c r="C13" s="7">
        <f>'SB1'!D12+Clan!D13+Lech1!D14+'Rad1'!D14+Pew!D14</f>
        <v>7</v>
      </c>
      <c r="D13" s="7">
        <f>'SB1'!E12+Clan!E13+Lech1!E14+'Rad1'!E14+Pew!E14</f>
        <v>15</v>
      </c>
      <c r="E13" s="7">
        <f>'SB1'!F12+Clan!F13+Lech1!F14+'Rad1'!F14+Pew!F14</f>
        <v>0</v>
      </c>
      <c r="F13" s="7"/>
      <c r="G13" s="184">
        <f t="shared" si="0"/>
        <v>0</v>
      </c>
      <c r="H13" s="184">
        <f t="shared" si="1"/>
        <v>0</v>
      </c>
      <c r="I13" s="7" t="s">
        <v>31</v>
      </c>
      <c r="J13" s="182">
        <f t="shared" si="2"/>
        <v>7</v>
      </c>
      <c r="K13" s="7">
        <f t="shared" si="3"/>
        <v>15</v>
      </c>
      <c r="L13" s="7">
        <f t="shared" si="4"/>
        <v>0</v>
      </c>
    </row>
    <row r="14" spans="1:12" x14ac:dyDescent="0.2">
      <c r="A14" s="186" t="str">
        <f>'SB1'!A13</f>
        <v>R.NORMINGTON</v>
      </c>
      <c r="B14" s="186" t="str">
        <f>'SB1'!B13</f>
        <v>Isis B</v>
      </c>
      <c r="C14" s="7">
        <f>'SB1'!D13+Clan!D14+Lech1!D15+'Rad1'!D15+Pew!D15</f>
        <v>13</v>
      </c>
      <c r="D14" s="7">
        <f>'SB1'!E13+Clan!E14+Lech1!E15+'Rad1'!E15+Pew!E15</f>
        <v>37</v>
      </c>
      <c r="E14" s="7">
        <f>'SB1'!F13+Clan!F14+Lech1!F15+'Rad1'!F15+Pew!F15</f>
        <v>0</v>
      </c>
      <c r="F14" s="7"/>
      <c r="G14" s="184">
        <f t="shared" si="0"/>
        <v>0</v>
      </c>
      <c r="H14" s="184">
        <f t="shared" si="1"/>
        <v>2</v>
      </c>
      <c r="I14" s="7" t="s">
        <v>31</v>
      </c>
      <c r="J14" s="182">
        <f t="shared" si="2"/>
        <v>15</v>
      </c>
      <c r="K14" s="7">
        <f t="shared" si="3"/>
        <v>5</v>
      </c>
      <c r="L14" s="7">
        <f t="shared" si="4"/>
        <v>0</v>
      </c>
    </row>
    <row r="15" spans="1:12" x14ac:dyDescent="0.2">
      <c r="A15" s="186" t="str">
        <f>'SB1'!A14</f>
        <v>B.MERTOUGH</v>
      </c>
      <c r="B15" s="186" t="str">
        <f>'SB1'!B14</f>
        <v>Isis B</v>
      </c>
      <c r="C15" s="7">
        <f>'SB1'!D14+Clan!D15+Lech1!D16+'Rad1'!D16+Pew!D16</f>
        <v>14</v>
      </c>
      <c r="D15" s="7">
        <f>'SB1'!E14+Clan!E15+Lech1!E16+'Rad1'!E16+Pew!E16</f>
        <v>37</v>
      </c>
      <c r="E15" s="7">
        <f>'SB1'!F14+Clan!F15+Lech1!F16+'Rad1'!F16+Pew!F16</f>
        <v>8</v>
      </c>
      <c r="F15" s="7"/>
      <c r="G15" s="184">
        <f t="shared" si="0"/>
        <v>0</v>
      </c>
      <c r="H15" s="184">
        <f t="shared" si="1"/>
        <v>2</v>
      </c>
      <c r="I15" s="7" t="s">
        <v>31</v>
      </c>
      <c r="J15" s="182">
        <f t="shared" si="2"/>
        <v>16</v>
      </c>
      <c r="K15" s="7">
        <f t="shared" si="3"/>
        <v>5</v>
      </c>
      <c r="L15" s="7">
        <f t="shared" si="4"/>
        <v>8</v>
      </c>
    </row>
    <row r="16" spans="1:12" x14ac:dyDescent="0.2">
      <c r="A16" s="187" t="s">
        <v>95</v>
      </c>
      <c r="B16" s="187" t="s">
        <v>96</v>
      </c>
      <c r="C16" s="7">
        <f>Clan!D16+Lech1!D17+'Rad1'!D17+Pew!D17</f>
        <v>3</v>
      </c>
      <c r="D16" s="7">
        <f>Clan!E16+Lech1!E17+'Rad1'!E17+Pew!E17</f>
        <v>10</v>
      </c>
      <c r="E16" s="7">
        <f>Clan!F16+Lech1!F17+'Rad1'!F17+Pew!F17</f>
        <v>0</v>
      </c>
      <c r="F16" s="7"/>
      <c r="G16" s="184">
        <f t="shared" si="0"/>
        <v>0</v>
      </c>
      <c r="H16" s="184">
        <f t="shared" si="1"/>
        <v>0</v>
      </c>
      <c r="I16" s="185" t="s">
        <v>31</v>
      </c>
      <c r="J16" s="182">
        <f t="shared" si="2"/>
        <v>3</v>
      </c>
      <c r="K16" s="7">
        <f t="shared" si="3"/>
        <v>10</v>
      </c>
      <c r="L16" s="7">
        <f t="shared" si="4"/>
        <v>0</v>
      </c>
    </row>
    <row r="17" spans="1:12" x14ac:dyDescent="0.2">
      <c r="A17" s="187" t="s">
        <v>97</v>
      </c>
      <c r="B17" s="187" t="s">
        <v>10</v>
      </c>
      <c r="C17" s="7">
        <f>Clan!D17+'Rad1'!D18+Pew!D18</f>
        <v>6</v>
      </c>
      <c r="D17" s="7">
        <f>Clan!E17+'Rad1'!E18+Pew!E18</f>
        <v>1</v>
      </c>
      <c r="E17" s="7">
        <f>Clan!F17+'Rad1'!F18+Pew!F18</f>
        <v>0</v>
      </c>
      <c r="F17" s="7"/>
      <c r="G17" s="184">
        <f t="shared" ref="G17" si="15">TRUNC(E17/16)</f>
        <v>0</v>
      </c>
      <c r="H17" s="184">
        <f t="shared" ref="H17" si="16">TRUNC((D17+G17)/16)</f>
        <v>0</v>
      </c>
      <c r="I17" s="185" t="s">
        <v>31</v>
      </c>
      <c r="J17" s="182">
        <f t="shared" ref="J17" si="17">(C17+H17)</f>
        <v>6</v>
      </c>
      <c r="K17" s="7">
        <f t="shared" ref="K17" si="18">(D17+G17)-(TRUNC((D17+G17)/16)*16)</f>
        <v>1</v>
      </c>
      <c r="L17" s="7">
        <f t="shared" ref="L17" si="19">E17-(TRUNC(E17/16)*16)</f>
        <v>0</v>
      </c>
    </row>
    <row r="18" spans="1:12" x14ac:dyDescent="0.2">
      <c r="A18" s="186" t="str">
        <f>'SB1'!A15</f>
        <v>A.COOK</v>
      </c>
      <c r="B18" s="186" t="str">
        <f>'SB1'!B15</f>
        <v>IsisC</v>
      </c>
      <c r="C18" s="7">
        <f>'SB1'!D15+Clan!D18+Lech1!D20+'Rad1'!D20+Pew!D22</f>
        <v>2</v>
      </c>
      <c r="D18" s="7">
        <f>'SB1'!E15+Clan!E18+Lech1!E20+'Rad1'!E20+Pew!E22</f>
        <v>34</v>
      </c>
      <c r="E18" s="7">
        <f>'SB1'!F15+Clan!F18+Lech1!F20+'Rad1'!F20+Pew!F22</f>
        <v>16</v>
      </c>
      <c r="F18" s="7"/>
      <c r="G18" s="184">
        <f t="shared" si="0"/>
        <v>1</v>
      </c>
      <c r="H18" s="184">
        <f t="shared" si="1"/>
        <v>2</v>
      </c>
      <c r="I18" s="7" t="s">
        <v>31</v>
      </c>
      <c r="J18" s="182">
        <f t="shared" si="2"/>
        <v>4</v>
      </c>
      <c r="K18" s="7">
        <f t="shared" si="3"/>
        <v>3</v>
      </c>
      <c r="L18" s="7">
        <f t="shared" si="4"/>
        <v>0</v>
      </c>
    </row>
    <row r="19" spans="1:12" x14ac:dyDescent="0.2">
      <c r="A19" s="186" t="str">
        <f>'SB1'!A16</f>
        <v>R.GARRETT</v>
      </c>
      <c r="B19" s="186" t="str">
        <f>'SB1'!B16</f>
        <v>Isis C</v>
      </c>
      <c r="C19" s="7">
        <f>'SB1'!D16+Clan!D19+Lech1!D21+'Rad1'!D21+Pew!D23</f>
        <v>2</v>
      </c>
      <c r="D19" s="7">
        <f>'SB1'!E16+Clan!E19+Lech1!E21+'Rad1'!E21+Pew!E23</f>
        <v>16</v>
      </c>
      <c r="E19" s="7">
        <f>'SB1'!F16+Clan!F19+Lech1!F21+'Rad1'!F21+Pew!F23</f>
        <v>0</v>
      </c>
      <c r="F19" s="7"/>
      <c r="G19" s="184">
        <f t="shared" si="0"/>
        <v>0</v>
      </c>
      <c r="H19" s="184">
        <f t="shared" si="1"/>
        <v>1</v>
      </c>
      <c r="I19" s="7" t="s">
        <v>31</v>
      </c>
      <c r="J19" s="182">
        <f t="shared" si="2"/>
        <v>3</v>
      </c>
      <c r="K19" s="7">
        <f t="shared" si="3"/>
        <v>0</v>
      </c>
      <c r="L19" s="7">
        <f t="shared" si="4"/>
        <v>0</v>
      </c>
    </row>
    <row r="20" spans="1:12" x14ac:dyDescent="0.2">
      <c r="A20" s="186" t="str">
        <f>'SB1'!A17</f>
        <v>G.BAYLISS</v>
      </c>
      <c r="B20" s="186" t="str">
        <f>'SB1'!B17</f>
        <v>Isis C</v>
      </c>
      <c r="C20" s="7">
        <f>'SB1'!D17+Clan!D20+Lech1!D22+'Rad1'!D22+Pew!D24</f>
        <v>8</v>
      </c>
      <c r="D20" s="7">
        <f>'SB1'!E17+Clan!E20+Lech1!E22+'Rad1'!E22+Pew!E24</f>
        <v>30</v>
      </c>
      <c r="E20" s="7">
        <f>'SB1'!F17+Clan!F20+Lech1!F22+'Rad1'!F22+Pew!F24</f>
        <v>8</v>
      </c>
      <c r="F20" s="7"/>
      <c r="G20" s="184">
        <f t="shared" si="0"/>
        <v>0</v>
      </c>
      <c r="H20" s="184">
        <f t="shared" si="1"/>
        <v>1</v>
      </c>
      <c r="I20" s="7" t="s">
        <v>31</v>
      </c>
      <c r="J20" s="182">
        <f t="shared" si="2"/>
        <v>9</v>
      </c>
      <c r="K20" s="7">
        <f t="shared" si="3"/>
        <v>14</v>
      </c>
      <c r="L20" s="7">
        <f t="shared" si="4"/>
        <v>8</v>
      </c>
    </row>
    <row r="21" spans="1:12" x14ac:dyDescent="0.2">
      <c r="A21" s="186" t="str">
        <f>'SB1'!A18</f>
        <v>S.DEAN</v>
      </c>
      <c r="B21" s="186" t="str">
        <f>'SB1'!B18</f>
        <v>Isis C</v>
      </c>
      <c r="C21" s="7">
        <f>'SB1'!D18+Clan!D21+Lech1!D23+'Rad1'!D23+Pew!D25</f>
        <v>3</v>
      </c>
      <c r="D21" s="7">
        <f>'SB1'!E18+Clan!E21+Lech1!E23+'Rad1'!E23+Pew!E25</f>
        <v>47</v>
      </c>
      <c r="E21" s="7">
        <f>'SB1'!F18+Clan!F21+Lech1!F23+'Rad1'!F23+Pew!F25</f>
        <v>0</v>
      </c>
      <c r="F21" s="7"/>
      <c r="G21" s="184">
        <f t="shared" si="0"/>
        <v>0</v>
      </c>
      <c r="H21" s="184">
        <f t="shared" si="1"/>
        <v>2</v>
      </c>
      <c r="I21" s="7" t="s">
        <v>31</v>
      </c>
      <c r="J21" s="182">
        <f t="shared" si="2"/>
        <v>5</v>
      </c>
      <c r="K21" s="7">
        <f t="shared" si="3"/>
        <v>15</v>
      </c>
      <c r="L21" s="7">
        <f t="shared" si="4"/>
        <v>0</v>
      </c>
    </row>
    <row r="22" spans="1:12" x14ac:dyDescent="0.2">
      <c r="A22" s="186" t="str">
        <f>'SB1'!A19</f>
        <v>J.GODDEN</v>
      </c>
      <c r="B22" s="186" t="str">
        <f>'SB1'!B19</f>
        <v>Isis C</v>
      </c>
      <c r="C22" s="7">
        <f>'SB1'!D19+Clan!D22+Lech1!D24+'Rad1'!D24+Pew!D26</f>
        <v>2</v>
      </c>
      <c r="D22" s="7">
        <f>'SB1'!E19+Clan!E22+Lech1!E24+'Rad1'!E24+Pew!E26</f>
        <v>11</v>
      </c>
      <c r="E22" s="7">
        <f>'SB1'!F19+Clan!F22+Lech1!F24+'Rad1'!F24+Pew!F26</f>
        <v>0</v>
      </c>
      <c r="F22" s="7"/>
      <c r="G22" s="184">
        <f t="shared" si="0"/>
        <v>0</v>
      </c>
      <c r="H22" s="184">
        <f t="shared" si="1"/>
        <v>0</v>
      </c>
      <c r="I22" s="7" t="s">
        <v>31</v>
      </c>
      <c r="J22" s="182">
        <f t="shared" si="2"/>
        <v>2</v>
      </c>
      <c r="K22" s="7">
        <f t="shared" si="3"/>
        <v>11</v>
      </c>
      <c r="L22" s="7">
        <f t="shared" si="4"/>
        <v>0</v>
      </c>
    </row>
    <row r="23" spans="1:12" x14ac:dyDescent="0.2">
      <c r="A23" s="187" t="s">
        <v>98</v>
      </c>
      <c r="B23" s="186" t="str">
        <f>'SB1'!B20</f>
        <v>Isis C</v>
      </c>
      <c r="C23" s="7">
        <f>Clan!D23+Lech1!D25+'Rad1'!D25+Pew!D20</f>
        <v>2</v>
      </c>
      <c r="D23" s="185">
        <f>Clan!E23+Lech1!E25+'Rad1'!E25+Pew!E20</f>
        <v>11</v>
      </c>
      <c r="E23" s="185">
        <f>Clan!F23+Lech1!F25+'Rad1'!F25+Pew!F20</f>
        <v>0</v>
      </c>
      <c r="F23" s="7"/>
      <c r="G23" s="184">
        <f t="shared" si="0"/>
        <v>0</v>
      </c>
      <c r="H23" s="184">
        <f t="shared" si="1"/>
        <v>0</v>
      </c>
      <c r="I23" s="7" t="s">
        <v>31</v>
      </c>
      <c r="J23" s="182">
        <f t="shared" si="2"/>
        <v>2</v>
      </c>
      <c r="K23" s="7">
        <f t="shared" si="3"/>
        <v>11</v>
      </c>
      <c r="L23" s="7">
        <f t="shared" si="4"/>
        <v>0</v>
      </c>
    </row>
    <row r="24" spans="1:12" x14ac:dyDescent="0.2">
      <c r="A24" s="187" t="s">
        <v>99</v>
      </c>
      <c r="B24" s="187" t="s">
        <v>44</v>
      </c>
      <c r="C24" s="7">
        <f>Clan!D24+Lech1!D26+'Rad1'!D26+Pew!D28</f>
        <v>3</v>
      </c>
      <c r="D24" s="185">
        <f>Clan!E24+Lech1!E26+'Rad1'!E26+Pew!E28</f>
        <v>13</v>
      </c>
      <c r="E24" s="185">
        <f>Clan!F24+Lech1!F26+'Rad1'!F26+Pew!F28</f>
        <v>0</v>
      </c>
      <c r="F24" s="7"/>
      <c r="G24" s="184">
        <f t="shared" ref="G24" si="20">TRUNC(E24/16)</f>
        <v>0</v>
      </c>
      <c r="H24" s="184">
        <f t="shared" ref="H24" si="21">TRUNC((D24+G24)/16)</f>
        <v>0</v>
      </c>
      <c r="I24" s="185" t="s">
        <v>31</v>
      </c>
      <c r="J24" s="182">
        <f t="shared" ref="J24" si="22">(C24+H24)</f>
        <v>3</v>
      </c>
      <c r="K24" s="7">
        <f t="shared" ref="K24" si="23">(D24+G24)-(TRUNC((D24+G24)/16)*16)</f>
        <v>13</v>
      </c>
      <c r="L24" s="7">
        <f t="shared" ref="L24" si="24">E24-(TRUNC(E24/16)*16)</f>
        <v>0</v>
      </c>
    </row>
    <row r="25" spans="1:12" x14ac:dyDescent="0.2">
      <c r="A25" s="187" t="s">
        <v>104</v>
      </c>
      <c r="B25" s="187" t="s">
        <v>44</v>
      </c>
      <c r="C25" s="7">
        <f>Lech1!D29+'Rad1'!D29+Pew!D32</f>
        <v>0</v>
      </c>
      <c r="D25" s="185">
        <f>Lech1!E29+'Rad1'!E29+Pew!E32</f>
        <v>7</v>
      </c>
      <c r="E25" s="185">
        <f>Lech1!F29+'Rad1'!F29+Pew!F32</f>
        <v>0</v>
      </c>
      <c r="F25" s="7"/>
      <c r="G25" s="184">
        <f t="shared" ref="G25" si="25">TRUNC(E25/16)</f>
        <v>0</v>
      </c>
      <c r="H25" s="184">
        <f t="shared" ref="H25" si="26">TRUNC((D25+G25)/16)</f>
        <v>0</v>
      </c>
      <c r="I25" s="185" t="s">
        <v>31</v>
      </c>
      <c r="J25" s="182">
        <f t="shared" ref="J25" si="27">(C25+H25)</f>
        <v>0</v>
      </c>
      <c r="K25" s="7">
        <f t="shared" ref="K25" si="28">(D25+G25)-(TRUNC((D25+G25)/16)*16)</f>
        <v>7</v>
      </c>
      <c r="L25" s="7">
        <f t="shared" ref="L25" si="29">E25-(TRUNC(E25/16)*16)</f>
        <v>0</v>
      </c>
    </row>
    <row r="26" spans="1:12" x14ac:dyDescent="0.2">
      <c r="A26" s="186" t="str">
        <f>'SB1'!A21</f>
        <v>B.BALLARD</v>
      </c>
      <c r="B26" s="186" t="str">
        <f>'SB1'!B21</f>
        <v>Radcot</v>
      </c>
      <c r="C26" s="7">
        <f>'SB1'!D21+Clan!D25+Lech1!D30+'Rad1'!D30+Pew!D33</f>
        <v>24</v>
      </c>
      <c r="D26" s="7">
        <f>'SB1'!E21+Clan!E25+Lech1!E30+'Rad1'!E30+Pew!E33</f>
        <v>22</v>
      </c>
      <c r="E26" s="7">
        <f>'SB1'!F21+Clan!F25+Lech1!F30+'Rad1'!F30+Pew!F33</f>
        <v>8</v>
      </c>
      <c r="F26" s="7"/>
      <c r="G26" s="184">
        <f t="shared" ref="G26" si="30">TRUNC(E26/16)</f>
        <v>0</v>
      </c>
      <c r="H26" s="184">
        <f>TRUNC((D26+G26)/16)</f>
        <v>1</v>
      </c>
      <c r="I26" s="7" t="s">
        <v>31</v>
      </c>
      <c r="J26" s="182">
        <f>(C26+H26)</f>
        <v>25</v>
      </c>
      <c r="K26" s="7">
        <f>(D26+G26)-(TRUNC((D26+G26)/16)*16)</f>
        <v>6</v>
      </c>
      <c r="L26" s="7">
        <f t="shared" ref="L26" si="31">E26-(TRUNC(E26/16)*16)</f>
        <v>8</v>
      </c>
    </row>
    <row r="27" spans="1:12" x14ac:dyDescent="0.2">
      <c r="A27" s="186" t="str">
        <f>'SB1'!A22</f>
        <v>K.TAYLOR</v>
      </c>
      <c r="B27" s="186" t="str">
        <f>'SB1'!B22</f>
        <v>Radcot</v>
      </c>
      <c r="C27" s="7">
        <f>'SB1'!D22+Clan!D26+Lech1!D31+'Rad1'!D31+Pew!D34</f>
        <v>32</v>
      </c>
      <c r="D27" s="7">
        <f>'SB1'!E22+Clan!E26+Lech1!E31+'Rad1'!E31+Pew!E34</f>
        <v>43</v>
      </c>
      <c r="E27" s="7">
        <f>'SB1'!F22+Clan!F26+Lech1!F31+'Rad1'!F31+Pew!F34</f>
        <v>16</v>
      </c>
      <c r="F27" s="7"/>
      <c r="G27" s="184">
        <f t="shared" si="0"/>
        <v>1</v>
      </c>
      <c r="H27" s="184">
        <f t="shared" si="1"/>
        <v>2</v>
      </c>
      <c r="I27" s="7" t="s">
        <v>31</v>
      </c>
      <c r="J27" s="182">
        <f t="shared" si="2"/>
        <v>34</v>
      </c>
      <c r="K27" s="7">
        <f t="shared" si="3"/>
        <v>12</v>
      </c>
      <c r="L27" s="7">
        <f t="shared" si="4"/>
        <v>0</v>
      </c>
    </row>
    <row r="28" spans="1:12" x14ac:dyDescent="0.2">
      <c r="A28" s="186" t="str">
        <f>'SB1'!A23</f>
        <v>J.SWANN</v>
      </c>
      <c r="B28" s="186" t="str">
        <f>'SB1'!B23</f>
        <v>Radcot</v>
      </c>
      <c r="C28" s="7">
        <f>'SB1'!D23+Clan!D27+Lech1!D32+'Rad1'!D32+Pew!D35</f>
        <v>13</v>
      </c>
      <c r="D28" s="7">
        <f>'SB1'!E23+Clan!E27+Lech1!E32+'Rad1'!E32+Pew!E35</f>
        <v>38</v>
      </c>
      <c r="E28" s="7">
        <f>'SB1'!F23+Clan!F27+Lech1!F32+'Rad1'!F32+Pew!F35</f>
        <v>0</v>
      </c>
      <c r="F28" s="7"/>
      <c r="G28" s="184">
        <f t="shared" si="0"/>
        <v>0</v>
      </c>
      <c r="H28" s="184">
        <f t="shared" si="1"/>
        <v>2</v>
      </c>
      <c r="I28" s="7" t="s">
        <v>31</v>
      </c>
      <c r="J28" s="182">
        <f t="shared" si="2"/>
        <v>15</v>
      </c>
      <c r="K28" s="7">
        <f t="shared" si="3"/>
        <v>6</v>
      </c>
      <c r="L28" s="7">
        <f t="shared" si="4"/>
        <v>0</v>
      </c>
    </row>
    <row r="29" spans="1:12" x14ac:dyDescent="0.2">
      <c r="A29" s="186" t="str">
        <f>'SB1'!A24</f>
        <v>C.BOWEN</v>
      </c>
      <c r="B29" s="186" t="str">
        <f>'SB1'!B24</f>
        <v>Radcot</v>
      </c>
      <c r="C29" s="7">
        <f>'SB1'!D24+Clan!D28+Lech1!D33+'Rad1'!D33+Pew!D36</f>
        <v>27</v>
      </c>
      <c r="D29" s="7">
        <f>'SB1'!E24+Clan!E28+Lech1!E33+'Rad1'!E33+Pew!E36</f>
        <v>49</v>
      </c>
      <c r="E29" s="7">
        <f>'SB1'!F24+Clan!F28+Lech1!F33+'Rad1'!F33+Pew!F36</f>
        <v>8</v>
      </c>
      <c r="F29" s="7"/>
      <c r="G29" s="184">
        <f t="shared" si="0"/>
        <v>0</v>
      </c>
      <c r="H29" s="184">
        <f t="shared" si="1"/>
        <v>3</v>
      </c>
      <c r="I29" s="7" t="s">
        <v>31</v>
      </c>
      <c r="J29" s="182">
        <f t="shared" si="2"/>
        <v>30</v>
      </c>
      <c r="K29" s="7">
        <f t="shared" si="3"/>
        <v>1</v>
      </c>
      <c r="L29" s="7">
        <f t="shared" si="4"/>
        <v>8</v>
      </c>
    </row>
    <row r="30" spans="1:12" x14ac:dyDescent="0.2">
      <c r="A30" s="186" t="str">
        <f>'SB1'!A25</f>
        <v>F.HUMPHRIES</v>
      </c>
      <c r="B30" s="186" t="str">
        <f>'SB1'!B25</f>
        <v>Radcot</v>
      </c>
      <c r="C30" s="7">
        <f>'SB1'!D25+Clan!D29+Lech1!D34+'Rad1'!D34+Pew!D37</f>
        <v>13</v>
      </c>
      <c r="D30" s="7">
        <f>'SB1'!E25+Clan!E29+Lech1!E34+'Rad1'!E34+Pew!E37</f>
        <v>40</v>
      </c>
      <c r="E30" s="7">
        <f>'SB1'!F25+Clan!F29+Lech1!F34+'Rad1'!F34+Pew!F37</f>
        <v>0</v>
      </c>
      <c r="F30" s="7"/>
      <c r="G30" s="184">
        <f t="shared" si="0"/>
        <v>0</v>
      </c>
      <c r="H30" s="184">
        <f t="shared" si="1"/>
        <v>2</v>
      </c>
      <c r="I30" s="7" t="s">
        <v>31</v>
      </c>
      <c r="J30" s="182">
        <f t="shared" si="2"/>
        <v>15</v>
      </c>
      <c r="K30" s="7">
        <f t="shared" si="3"/>
        <v>8</v>
      </c>
      <c r="L30" s="7">
        <f t="shared" si="4"/>
        <v>0</v>
      </c>
    </row>
    <row r="31" spans="1:12" x14ac:dyDescent="0.2">
      <c r="A31" s="186" t="str">
        <f>'SB1'!A26</f>
        <v>G.DIDCOCK</v>
      </c>
      <c r="B31" s="186" t="str">
        <f>'SB1'!B26</f>
        <v>Radcot</v>
      </c>
      <c r="C31" s="7">
        <f>'SB1'!D26+Clan!D30+Lech1!D35+'Rad1'!D35+Pew!D38</f>
        <v>13</v>
      </c>
      <c r="D31" s="7">
        <f>'SB1'!E26+Clan!E30+Lech1!E35+'Rad1'!E35+Pew!E38</f>
        <v>43</v>
      </c>
      <c r="E31" s="7">
        <f>'SB1'!F26+Clan!F30+Lech1!F35+'Rad1'!F35+Pew!F38</f>
        <v>8</v>
      </c>
      <c r="F31" s="7"/>
      <c r="G31" s="184">
        <f t="shared" si="0"/>
        <v>0</v>
      </c>
      <c r="H31" s="184">
        <f t="shared" si="1"/>
        <v>2</v>
      </c>
      <c r="I31" s="7" t="s">
        <v>31</v>
      </c>
      <c r="J31" s="182">
        <f t="shared" si="2"/>
        <v>15</v>
      </c>
      <c r="K31" s="7">
        <f t="shared" si="3"/>
        <v>11</v>
      </c>
      <c r="L31" s="7">
        <f t="shared" si="4"/>
        <v>8</v>
      </c>
    </row>
    <row r="32" spans="1:12" x14ac:dyDescent="0.2">
      <c r="A32" s="186" t="str">
        <f>'SB1'!A27</f>
        <v>M.RUSS</v>
      </c>
      <c r="B32" s="186" t="str">
        <f>'SB1'!B27</f>
        <v>Pewsey 1</v>
      </c>
      <c r="C32" s="7">
        <f>'SB1'!D27+Clan!D32+Lech1!D37+'Rad1'!D37+Pew!D40</f>
        <v>15</v>
      </c>
      <c r="D32" s="7">
        <f>'SB1'!E27+Clan!E32+Lech1!E37+'Rad1'!E37+Pew!E40</f>
        <v>61</v>
      </c>
      <c r="E32" s="7">
        <f>'SB1'!F27+Clan!F32+Lech1!F37+'Rad1'!F37+Pew!F40</f>
        <v>8</v>
      </c>
      <c r="F32" s="7"/>
      <c r="G32" s="184">
        <f t="shared" si="0"/>
        <v>0</v>
      </c>
      <c r="H32" s="184">
        <f t="shared" si="1"/>
        <v>3</v>
      </c>
      <c r="I32" s="7" t="s">
        <v>31</v>
      </c>
      <c r="J32" s="182">
        <f t="shared" si="2"/>
        <v>18</v>
      </c>
      <c r="K32" s="7">
        <f t="shared" si="3"/>
        <v>13</v>
      </c>
      <c r="L32" s="7">
        <f t="shared" si="4"/>
        <v>8</v>
      </c>
    </row>
    <row r="33" spans="1:12" x14ac:dyDescent="0.2">
      <c r="A33" s="186" t="str">
        <f>'SB1'!A28</f>
        <v>B.JACKSON</v>
      </c>
      <c r="B33" s="186" t="str">
        <f>'SB1'!B28</f>
        <v>Pewsey 1</v>
      </c>
      <c r="C33" s="7">
        <f>'SB1'!D28+Clan!D33+Lech1!D38+'Rad1'!D38+Pew!D41</f>
        <v>9</v>
      </c>
      <c r="D33" s="7">
        <f>'SB1'!E28+Clan!E33+Lech1!E38+'Rad1'!E38+Pew!E41</f>
        <v>18</v>
      </c>
      <c r="E33" s="7">
        <f>'SB1'!F28+Clan!F33+Lech1!F38+'Rad1'!F38+Pew!F41</f>
        <v>0</v>
      </c>
      <c r="F33" s="7"/>
      <c r="G33" s="184">
        <f t="shared" si="0"/>
        <v>0</v>
      </c>
      <c r="H33" s="184">
        <f t="shared" si="1"/>
        <v>1</v>
      </c>
      <c r="I33" s="7" t="s">
        <v>31</v>
      </c>
      <c r="J33" s="182">
        <f t="shared" si="2"/>
        <v>10</v>
      </c>
      <c r="K33" s="7">
        <f t="shared" si="3"/>
        <v>2</v>
      </c>
      <c r="L33" s="7">
        <f t="shared" si="4"/>
        <v>0</v>
      </c>
    </row>
    <row r="34" spans="1:12" x14ac:dyDescent="0.2">
      <c r="A34" s="186" t="str">
        <f>'SB1'!A29</f>
        <v>A.McCOLM</v>
      </c>
      <c r="B34" s="186" t="str">
        <f>'SB1'!B29</f>
        <v>Pewsey 1</v>
      </c>
      <c r="C34" s="7">
        <f>'SB1'!D29+Clan!D34+Lech1!D39+'Rad1'!D39+Pew!D42</f>
        <v>1</v>
      </c>
      <c r="D34" s="7">
        <f>'SB1'!E29+Clan!E34+Lech1!E39+'Rad1'!E39+Pew!E42</f>
        <v>12</v>
      </c>
      <c r="E34" s="7">
        <f>'SB1'!F29+Clan!F34+Lech1!F39+'Rad1'!F39+Pew!F42</f>
        <v>0</v>
      </c>
      <c r="F34" s="7"/>
      <c r="G34" s="184">
        <f t="shared" si="0"/>
        <v>0</v>
      </c>
      <c r="H34" s="184">
        <f t="shared" si="1"/>
        <v>0</v>
      </c>
      <c r="I34" s="7" t="s">
        <v>31</v>
      </c>
      <c r="J34" s="182">
        <f t="shared" si="2"/>
        <v>1</v>
      </c>
      <c r="K34" s="7">
        <f t="shared" si="3"/>
        <v>12</v>
      </c>
      <c r="L34" s="7">
        <f t="shared" si="4"/>
        <v>0</v>
      </c>
    </row>
    <row r="35" spans="1:12" x14ac:dyDescent="0.2">
      <c r="A35" s="186" t="str">
        <f>'SB1'!A30</f>
        <v>L.POCOCK</v>
      </c>
      <c r="B35" s="186" t="str">
        <f>'SB1'!B30</f>
        <v>Pewsey 1</v>
      </c>
      <c r="C35" s="7">
        <f>'SB1'!D30+Clan!D35+Lech1!D40+'Rad1'!D40+Pew!D43</f>
        <v>23</v>
      </c>
      <c r="D35" s="7">
        <f>'SB1'!E30+Clan!E35+Lech1!E40+'Rad1'!E40+Pew!E43</f>
        <v>16</v>
      </c>
      <c r="E35" s="7">
        <f>'SB1'!F30+Clan!F35+Lech1!F40+'Rad1'!F40+Pew!F43</f>
        <v>8</v>
      </c>
      <c r="F35" s="7"/>
      <c r="G35" s="184">
        <f t="shared" si="0"/>
        <v>0</v>
      </c>
      <c r="H35" s="184">
        <f t="shared" si="1"/>
        <v>1</v>
      </c>
      <c r="I35" s="7" t="s">
        <v>31</v>
      </c>
      <c r="J35" s="182">
        <f t="shared" si="2"/>
        <v>24</v>
      </c>
      <c r="K35" s="7">
        <f t="shared" si="3"/>
        <v>0</v>
      </c>
      <c r="L35" s="7">
        <f t="shared" si="4"/>
        <v>8</v>
      </c>
    </row>
    <row r="36" spans="1:12" x14ac:dyDescent="0.2">
      <c r="A36" s="186" t="str">
        <f>'SB1'!A31</f>
        <v>C.RUSHDON</v>
      </c>
      <c r="B36" s="186" t="str">
        <f>'SB1'!B31</f>
        <v>Pewsey 1</v>
      </c>
      <c r="C36" s="7">
        <f>'SB1'!D31+Clan!D36+Lech1!D41+'Rad1'!D41+Pew!D44</f>
        <v>5</v>
      </c>
      <c r="D36" s="7">
        <f>'SB1'!E31+Clan!E36+Lech1!E41+'Rad1'!E41+Pew!E44</f>
        <v>50</v>
      </c>
      <c r="E36" s="7">
        <f>'SB1'!F31+Clan!F36+Lech1!F41+'Rad1'!F41+Pew!F44</f>
        <v>24</v>
      </c>
      <c r="F36" s="7"/>
      <c r="G36" s="184">
        <f t="shared" si="0"/>
        <v>1</v>
      </c>
      <c r="H36" s="184">
        <f t="shared" si="1"/>
        <v>3</v>
      </c>
      <c r="I36" s="7" t="s">
        <v>31</v>
      </c>
      <c r="J36" s="182">
        <f t="shared" si="2"/>
        <v>8</v>
      </c>
      <c r="K36" s="7">
        <f t="shared" si="3"/>
        <v>3</v>
      </c>
      <c r="L36" s="7">
        <f t="shared" si="4"/>
        <v>8</v>
      </c>
    </row>
    <row r="37" spans="1:12" x14ac:dyDescent="0.2">
      <c r="A37" s="186" t="str">
        <f>'SB1'!A32</f>
        <v>B.SHUTLER</v>
      </c>
      <c r="B37" s="186" t="str">
        <f>'SB1'!B32</f>
        <v>Pewsey 1</v>
      </c>
      <c r="C37" s="7">
        <f>'SB1'!D32+Clan!D37+Lech1!D42+'Rad1'!D42+Pew!D45</f>
        <v>18</v>
      </c>
      <c r="D37" s="7">
        <f>'SB1'!E32+Clan!E37+Lech1!E42+'Rad1'!E42+Pew!E45</f>
        <v>26</v>
      </c>
      <c r="E37" s="7">
        <f>'SB1'!F32+Clan!F37+Lech1!F42+'Rad1'!F42+Pew!F45</f>
        <v>16</v>
      </c>
      <c r="F37" s="7"/>
      <c r="G37" s="184">
        <f t="shared" si="0"/>
        <v>1</v>
      </c>
      <c r="H37" s="184">
        <f t="shared" si="1"/>
        <v>1</v>
      </c>
      <c r="I37" s="7" t="s">
        <v>31</v>
      </c>
      <c r="J37" s="182">
        <f t="shared" si="2"/>
        <v>19</v>
      </c>
      <c r="K37" s="7">
        <f t="shared" si="3"/>
        <v>11</v>
      </c>
      <c r="L37" s="7">
        <f t="shared" si="4"/>
        <v>0</v>
      </c>
    </row>
    <row r="38" spans="1:12" x14ac:dyDescent="0.2">
      <c r="A38" s="187" t="s">
        <v>100</v>
      </c>
      <c r="B38" s="187" t="s">
        <v>19</v>
      </c>
      <c r="C38" s="7">
        <f>'SB1'!D33+Clan!D38+Lech1!D43+'Rad1'!D43+Pew!D46</f>
        <v>8</v>
      </c>
      <c r="D38" s="7">
        <f>'SB1'!E33+Clan!E38+Lech1!E43+'Rad1'!E43+Pew!E46</f>
        <v>24</v>
      </c>
      <c r="E38" s="7">
        <f>'SB1'!F33+Clan!F38+Lech1!F43+'Rad1'!F43+Pew!F46</f>
        <v>0</v>
      </c>
      <c r="F38" s="7"/>
      <c r="G38" s="184">
        <f t="shared" ref="G38" si="32">TRUNC(E38/16)</f>
        <v>0</v>
      </c>
      <c r="H38" s="184">
        <f t="shared" ref="H38" si="33">TRUNC((D38+G38)/16)</f>
        <v>1</v>
      </c>
      <c r="I38" s="7" t="s">
        <v>31</v>
      </c>
      <c r="J38" s="182">
        <f t="shared" ref="J38" si="34">(C38+H38)</f>
        <v>9</v>
      </c>
      <c r="K38" s="7">
        <f t="shared" ref="K38" si="35">(D38+G38)-(TRUNC((D38+G38)/16)*16)</f>
        <v>8</v>
      </c>
      <c r="L38" s="7">
        <f t="shared" ref="L38" si="36">E38-(TRUNC(E38/16)*16)</f>
        <v>0</v>
      </c>
    </row>
    <row r="39" spans="1:12" x14ac:dyDescent="0.2">
      <c r="A39" s="184" t="s">
        <v>105</v>
      </c>
      <c r="B39" s="184" t="s">
        <v>19</v>
      </c>
      <c r="C39" s="7">
        <f>'SB1'!D34+Clan!D39+Lech1!D44+'Rad1'!D44+Pew!D48</f>
        <v>6</v>
      </c>
      <c r="D39" s="7">
        <f>'SB1'!E34+Clan!E39+Lech1!E44+'Rad1'!E44+Pew!E48</f>
        <v>27</v>
      </c>
      <c r="E39" s="7">
        <f>'SB1'!F34+Clan!F39+Lech1!F44+'Rad1'!F44+Pew!F48</f>
        <v>16</v>
      </c>
      <c r="F39" s="7"/>
      <c r="G39" s="184">
        <f t="shared" ref="G39" si="37">TRUNC(E39/16)</f>
        <v>1</v>
      </c>
      <c r="H39" s="184">
        <f t="shared" ref="H39" si="38">TRUNC((D39+G39)/16)</f>
        <v>1</v>
      </c>
      <c r="I39" s="7" t="s">
        <v>31</v>
      </c>
      <c r="J39" s="182">
        <f t="shared" ref="J39" si="39">(C39+H39)</f>
        <v>7</v>
      </c>
      <c r="K39" s="7">
        <f t="shared" ref="K39" si="40">(D39+G39)-(TRUNC((D39+G39)/16)*16)</f>
        <v>12</v>
      </c>
      <c r="L39" s="7">
        <f t="shared" ref="L39" si="41">E39-(TRUNC(E39/16)*16)</f>
        <v>0</v>
      </c>
    </row>
    <row r="40" spans="1:12" x14ac:dyDescent="0.2">
      <c r="A40" s="186" t="s">
        <v>109</v>
      </c>
      <c r="B40" s="188" t="s">
        <v>10</v>
      </c>
      <c r="C40" s="7">
        <f>Pew!D19</f>
        <v>0</v>
      </c>
      <c r="D40" s="7">
        <f>Pew!E19</f>
        <v>12</v>
      </c>
      <c r="E40" s="7">
        <f>Pew!F19</f>
        <v>0</v>
      </c>
      <c r="F40" s="7"/>
      <c r="G40" s="184">
        <f t="shared" ref="G40:G42" si="42">TRUNC(E40/16)</f>
        <v>0</v>
      </c>
      <c r="H40" s="184">
        <f t="shared" ref="H40:H42" si="43">TRUNC((D40+G40)/16)</f>
        <v>0</v>
      </c>
      <c r="I40" s="7" t="s">
        <v>31</v>
      </c>
      <c r="J40" s="182">
        <f t="shared" ref="J40:J42" si="44">(C40+H40)</f>
        <v>0</v>
      </c>
      <c r="K40" s="7">
        <f t="shared" ref="K40:K42" si="45">(D40+G40)-(TRUNC((D40+G40)/16)*16)</f>
        <v>12</v>
      </c>
      <c r="L40" s="7">
        <f t="shared" ref="L40:L42" si="46">E40-(TRUNC(E40/16)*16)</f>
        <v>0</v>
      </c>
    </row>
    <row r="41" spans="1:12" x14ac:dyDescent="0.2">
      <c r="A41" s="186" t="s">
        <v>113</v>
      </c>
      <c r="B41" s="187" t="s">
        <v>3</v>
      </c>
      <c r="C41" s="7">
        <f>Pew!D39</f>
        <v>1</v>
      </c>
      <c r="D41" s="7">
        <f>Pew!E39</f>
        <v>13</v>
      </c>
      <c r="E41" s="7">
        <f>Pew!F39</f>
        <v>0</v>
      </c>
      <c r="F41" s="7"/>
      <c r="G41" s="184">
        <f t="shared" si="42"/>
        <v>0</v>
      </c>
      <c r="H41" s="184">
        <f t="shared" si="43"/>
        <v>0</v>
      </c>
      <c r="I41" s="7" t="s">
        <v>31</v>
      </c>
      <c r="J41" s="182">
        <f t="shared" si="44"/>
        <v>1</v>
      </c>
      <c r="K41" s="7">
        <f t="shared" si="45"/>
        <v>13</v>
      </c>
      <c r="L41" s="7">
        <f t="shared" si="46"/>
        <v>0</v>
      </c>
    </row>
    <row r="42" spans="1:12" x14ac:dyDescent="0.2">
      <c r="A42" s="186" t="s">
        <v>111</v>
      </c>
      <c r="B42" s="187" t="s">
        <v>19</v>
      </c>
      <c r="C42" s="7">
        <f>Pew!D47</f>
        <v>2</v>
      </c>
      <c r="D42" s="7">
        <f>Pew!E47</f>
        <v>7</v>
      </c>
      <c r="E42" s="7">
        <f>Pew!F47</f>
        <v>0</v>
      </c>
      <c r="F42" s="7"/>
      <c r="G42" s="184">
        <f t="shared" si="42"/>
        <v>0</v>
      </c>
      <c r="H42" s="184">
        <f t="shared" si="43"/>
        <v>0</v>
      </c>
      <c r="I42" s="7" t="s">
        <v>31</v>
      </c>
      <c r="J42" s="182">
        <f t="shared" si="44"/>
        <v>2</v>
      </c>
      <c r="K42" s="7">
        <f t="shared" si="45"/>
        <v>7</v>
      </c>
      <c r="L42" s="7">
        <f t="shared" si="46"/>
        <v>0</v>
      </c>
    </row>
  </sheetData>
  <phoneticPr fontId="1" type="noConversion"/>
  <pageMargins left="0.25" right="0.25" top="0.75" bottom="0.75" header="0.3" footer="0.3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workbookViewId="0">
      <selection activeCell="O20" sqref="O20"/>
    </sheetView>
  </sheetViews>
  <sheetFormatPr defaultRowHeight="12.75" x14ac:dyDescent="0.2"/>
  <cols>
    <col min="1" max="1" width="16.7109375" style="20" customWidth="1"/>
    <col min="2" max="2" width="17.7109375" customWidth="1"/>
    <col min="3" max="7" width="9.28515625" style="1" customWidth="1"/>
    <col min="8" max="11" width="9.140625" style="1"/>
  </cols>
  <sheetData>
    <row r="1" spans="1:11" ht="13.5" thickBot="1" x14ac:dyDescent="0.25">
      <c r="A1" s="21" t="s">
        <v>0</v>
      </c>
      <c r="B1" s="2" t="s">
        <v>4</v>
      </c>
      <c r="C1" s="3" t="s">
        <v>1</v>
      </c>
      <c r="D1" s="3" t="s">
        <v>2</v>
      </c>
      <c r="E1" s="3" t="s">
        <v>18</v>
      </c>
      <c r="F1" s="3" t="s">
        <v>3</v>
      </c>
      <c r="G1" s="3" t="s">
        <v>11</v>
      </c>
      <c r="H1" s="3" t="s">
        <v>12</v>
      </c>
      <c r="I1" s="3" t="s">
        <v>7</v>
      </c>
      <c r="J1" s="3" t="s">
        <v>8</v>
      </c>
      <c r="K1" s="3" t="s">
        <v>13</v>
      </c>
    </row>
    <row r="2" spans="1:11" ht="13.5" thickBot="1" x14ac:dyDescent="0.25">
      <c r="A2" s="21" t="str">
        <f>'SB1'!A3</f>
        <v>N.RUSSELL</v>
      </c>
      <c r="B2" s="21" t="str">
        <f>'SB1'!B3</f>
        <v>Isis A</v>
      </c>
      <c r="C2" s="23">
        <f>'SB1'!C3</f>
        <v>1</v>
      </c>
      <c r="D2" s="23">
        <f>Clan!C3</f>
        <v>4</v>
      </c>
      <c r="E2" s="23">
        <f>Lech1!C3</f>
        <v>3</v>
      </c>
      <c r="F2" s="23">
        <f>'Rad1'!C3</f>
        <v>3</v>
      </c>
      <c r="G2" s="23">
        <f>Pew!C3</f>
        <v>5</v>
      </c>
      <c r="H2" s="23">
        <f t="shared" ref="H2:H10" si="0">SUM(C2:G2)</f>
        <v>16</v>
      </c>
      <c r="I2" s="23">
        <f>Weights!J2</f>
        <v>16</v>
      </c>
      <c r="J2" s="23">
        <f>Weights!K2</f>
        <v>0</v>
      </c>
      <c r="K2" s="23">
        <f>Weights!L2</f>
        <v>0</v>
      </c>
    </row>
    <row r="3" spans="1:11" ht="13.5" thickBot="1" x14ac:dyDescent="0.25">
      <c r="A3" s="21" t="str">
        <f>'SB1'!A4</f>
        <v>M.ROZZIER</v>
      </c>
      <c r="B3" s="21" t="str">
        <f>'SB1'!B4</f>
        <v>Isis A</v>
      </c>
      <c r="C3" s="23">
        <f>'SB1'!C4</f>
        <v>3</v>
      </c>
      <c r="D3" s="23">
        <f>Clan!C4</f>
        <v>2</v>
      </c>
      <c r="E3" s="23">
        <f>Lech1!C4</f>
        <v>3</v>
      </c>
      <c r="F3" s="23">
        <f>'Rad1'!C4</f>
        <v>3</v>
      </c>
      <c r="G3" s="23">
        <f>Pew!C4</f>
        <v>3</v>
      </c>
      <c r="H3" s="23">
        <f t="shared" si="0"/>
        <v>14</v>
      </c>
      <c r="I3" s="23">
        <f>Weights!J3</f>
        <v>10</v>
      </c>
      <c r="J3" s="23">
        <f>Weights!K3</f>
        <v>2</v>
      </c>
      <c r="K3" s="23">
        <f>Weights!L3</f>
        <v>0</v>
      </c>
    </row>
    <row r="4" spans="1:11" ht="13.5" thickBot="1" x14ac:dyDescent="0.25">
      <c r="A4" s="21" t="str">
        <f>'SB1'!A5</f>
        <v>F.PARKER</v>
      </c>
      <c r="B4" s="21" t="str">
        <f>'SB1'!B5</f>
        <v>Isis A</v>
      </c>
      <c r="C4" s="23">
        <f>'SB1'!C5</f>
        <v>4</v>
      </c>
      <c r="D4" s="23">
        <f>Clan!C5</f>
        <v>2</v>
      </c>
      <c r="E4" s="23">
        <f>Lech1!C5</f>
        <v>3</v>
      </c>
      <c r="F4" s="23">
        <f>'Rad1'!C5</f>
        <v>4</v>
      </c>
      <c r="G4" s="23">
        <f>Pew!C5</f>
        <v>5</v>
      </c>
      <c r="H4" s="23">
        <f t="shared" si="0"/>
        <v>18</v>
      </c>
      <c r="I4" s="23">
        <f>Weights!J4</f>
        <v>11</v>
      </c>
      <c r="J4" s="23">
        <f>Weights!K4</f>
        <v>7</v>
      </c>
      <c r="K4" s="23">
        <f>Weights!L4</f>
        <v>0</v>
      </c>
    </row>
    <row r="5" spans="1:11" ht="13.5" thickBot="1" x14ac:dyDescent="0.25">
      <c r="A5" s="21" t="str">
        <f>'SB1'!A7</f>
        <v>G.DAVIES</v>
      </c>
      <c r="B5" s="21" t="str">
        <f>'SB1'!B7</f>
        <v>Isis A</v>
      </c>
      <c r="C5" s="23">
        <f>'SB1'!C7</f>
        <v>3</v>
      </c>
      <c r="D5" s="103">
        <f>Clan!C7</f>
        <v>0</v>
      </c>
      <c r="E5" s="23">
        <f>Lech1!C27</f>
        <v>4</v>
      </c>
      <c r="F5" s="23">
        <f>'Rad1'!C27</f>
        <v>5</v>
      </c>
      <c r="G5" s="142">
        <f>Pew!C7</f>
        <v>0</v>
      </c>
      <c r="H5" s="23">
        <f t="shared" si="0"/>
        <v>12</v>
      </c>
      <c r="I5" s="23">
        <f>Weights!J6</f>
        <v>29</v>
      </c>
      <c r="J5" s="23">
        <f>Weights!K6</f>
        <v>7</v>
      </c>
      <c r="K5" s="23">
        <f>Weights!L6</f>
        <v>0</v>
      </c>
    </row>
    <row r="6" spans="1:11" ht="13.5" thickBot="1" x14ac:dyDescent="0.25">
      <c r="A6" s="21" t="str">
        <f>'SB1'!A8</f>
        <v>P.GILBERT</v>
      </c>
      <c r="B6" s="21" t="str">
        <f>'SB1'!B8</f>
        <v>Isis A</v>
      </c>
      <c r="C6" s="23">
        <f>'SB1'!C8</f>
        <v>4</v>
      </c>
      <c r="D6" s="23">
        <f>Clan!C8</f>
        <v>1</v>
      </c>
      <c r="E6" s="23">
        <f>Lech1!C8</f>
        <v>5</v>
      </c>
      <c r="F6" s="23">
        <f>'Rad1'!C8</f>
        <v>5</v>
      </c>
      <c r="G6" s="23">
        <f>Pew!C8</f>
        <v>3</v>
      </c>
      <c r="H6" s="23">
        <f t="shared" si="0"/>
        <v>18</v>
      </c>
      <c r="I6" s="23">
        <f>Weights!J7</f>
        <v>26</v>
      </c>
      <c r="J6" s="23">
        <f>Weights!K7</f>
        <v>3</v>
      </c>
      <c r="K6" s="23">
        <f>Weights!L7</f>
        <v>0</v>
      </c>
    </row>
    <row r="7" spans="1:11" ht="13.5" thickBot="1" x14ac:dyDescent="0.25">
      <c r="A7" s="21" t="str">
        <f>'SB1'!A6</f>
        <v>L.BALDWIN</v>
      </c>
      <c r="B7" s="21" t="str">
        <f>'SB1'!B6</f>
        <v>Isis A</v>
      </c>
      <c r="C7" s="23">
        <f>'SB1'!C6</f>
        <v>5</v>
      </c>
      <c r="D7" s="23">
        <f>Clan!C6</f>
        <v>3</v>
      </c>
      <c r="E7" s="23">
        <f>Lech1!C6</f>
        <v>3</v>
      </c>
      <c r="F7" s="23">
        <f>'Rad1'!C6</f>
        <v>5</v>
      </c>
      <c r="G7" s="23">
        <f>Pew!C6</f>
        <v>2</v>
      </c>
      <c r="H7" s="23">
        <f t="shared" si="0"/>
        <v>18</v>
      </c>
      <c r="I7" s="23">
        <f>Weights!J5</f>
        <v>31</v>
      </c>
      <c r="J7" s="23">
        <f>Weights!K5</f>
        <v>2</v>
      </c>
      <c r="K7" s="23">
        <f>Weights!L10</f>
        <v>0</v>
      </c>
    </row>
    <row r="8" spans="1:11" ht="13.5" thickBot="1" x14ac:dyDescent="0.25">
      <c r="A8" s="21" t="str">
        <f>Clan!A9</f>
        <v>T.BRADLEY</v>
      </c>
      <c r="B8" s="21" t="str">
        <f>Clan!B9</f>
        <v>Isis A</v>
      </c>
      <c r="C8" s="103">
        <v>0</v>
      </c>
      <c r="D8" s="23">
        <f>Clan!C9</f>
        <v>3</v>
      </c>
      <c r="E8" s="23">
        <f>Lech1!C19</f>
        <v>4</v>
      </c>
      <c r="F8" s="23">
        <f>'Rad1'!C19</f>
        <v>3</v>
      </c>
      <c r="G8" s="142">
        <f>Pew!C21</f>
        <v>0</v>
      </c>
      <c r="H8" s="23">
        <f t="shared" ref="H8" si="1">SUM(C8:G8)</f>
        <v>10</v>
      </c>
      <c r="I8" s="23">
        <f>Weights!J8</f>
        <v>14</v>
      </c>
      <c r="J8" s="23">
        <f>Weights!K8</f>
        <v>10</v>
      </c>
      <c r="K8" s="23">
        <f>Weights!L8</f>
        <v>0</v>
      </c>
    </row>
    <row r="9" spans="1:11" ht="13.5" thickBot="1" x14ac:dyDescent="0.25">
      <c r="A9" s="104" t="s">
        <v>103</v>
      </c>
      <c r="B9" s="104" t="s">
        <v>6</v>
      </c>
      <c r="C9" s="142">
        <v>0</v>
      </c>
      <c r="D9" s="142">
        <v>0</v>
      </c>
      <c r="E9" s="23">
        <f>Lech1!C10</f>
        <v>5</v>
      </c>
      <c r="F9" s="23">
        <f>'Rad1'!C10</f>
        <v>4</v>
      </c>
      <c r="G9" s="23">
        <f>Pew!C10</f>
        <v>4</v>
      </c>
      <c r="H9" s="23">
        <f t="shared" ref="H9" si="2">SUM(C9:G9)</f>
        <v>13</v>
      </c>
      <c r="I9" s="23">
        <f>Weights!J9</f>
        <v>10</v>
      </c>
      <c r="J9" s="23">
        <f>Weights!K9</f>
        <v>4</v>
      </c>
      <c r="K9" s="23">
        <f>Weights!L9</f>
        <v>8</v>
      </c>
    </row>
    <row r="10" spans="1:11" ht="13.5" thickBot="1" x14ac:dyDescent="0.25">
      <c r="A10" s="21" t="str">
        <f>'SB1'!A10</f>
        <v>P.McKAY</v>
      </c>
      <c r="B10" s="21" t="str">
        <f>'SB1'!B10</f>
        <v>Isis B</v>
      </c>
      <c r="C10" s="23">
        <f>'SB1'!C10</f>
        <v>2</v>
      </c>
      <c r="D10" s="23">
        <f>Clan!C11</f>
        <v>3</v>
      </c>
      <c r="E10" s="23">
        <f>Lech1!C12</f>
        <v>2</v>
      </c>
      <c r="F10" s="23">
        <f>'Rad1'!C12</f>
        <v>1</v>
      </c>
      <c r="G10" s="142">
        <f>Pew!C12</f>
        <v>0</v>
      </c>
      <c r="H10" s="23">
        <f t="shared" si="0"/>
        <v>8</v>
      </c>
      <c r="I10" s="23">
        <f>Weights!J11</f>
        <v>5</v>
      </c>
      <c r="J10" s="23">
        <f>Weights!K11</f>
        <v>3</v>
      </c>
      <c r="K10" s="23">
        <f>Weights!L5</f>
        <v>0</v>
      </c>
    </row>
    <row r="11" spans="1:11" ht="13.5" thickBot="1" x14ac:dyDescent="0.25">
      <c r="A11" s="21" t="str">
        <f>'SB1'!A12</f>
        <v>B.GARRETT</v>
      </c>
      <c r="B11" s="2" t="str">
        <f>Clan!B12</f>
        <v>Isis B</v>
      </c>
      <c r="C11" s="23">
        <f>'SB1'!C12</f>
        <v>2</v>
      </c>
      <c r="D11" s="103">
        <f>Clan!C13</f>
        <v>0</v>
      </c>
      <c r="E11" s="23">
        <f>Lech1!C14</f>
        <v>1</v>
      </c>
      <c r="F11" s="23">
        <f>'Rad1'!C14</f>
        <v>1</v>
      </c>
      <c r="G11" s="23">
        <f>Pew!C14</f>
        <v>2</v>
      </c>
      <c r="H11" s="23">
        <f>SUM(C11:G11)</f>
        <v>6</v>
      </c>
      <c r="I11" s="23">
        <f>Weights!J13</f>
        <v>7</v>
      </c>
      <c r="J11" s="23">
        <f>Weights!K13</f>
        <v>15</v>
      </c>
      <c r="K11" s="23">
        <f>Weights!L13</f>
        <v>0</v>
      </c>
    </row>
    <row r="12" spans="1:11" ht="13.5" thickBot="1" x14ac:dyDescent="0.25">
      <c r="A12" s="21" t="str">
        <f>'SB1'!A11</f>
        <v>S.BULL</v>
      </c>
      <c r="B12" s="21" t="str">
        <f>'SB1'!B11</f>
        <v>Isis B</v>
      </c>
      <c r="C12" s="23">
        <f>'SB1'!C11</f>
        <v>1</v>
      </c>
      <c r="D12" s="103">
        <f>Clan!C12</f>
        <v>0</v>
      </c>
      <c r="E12" s="23">
        <f>Lech1!C28</f>
        <v>2</v>
      </c>
      <c r="F12" s="23">
        <f>'Rad1'!C28</f>
        <v>1</v>
      </c>
      <c r="G12" s="23">
        <f>Pew!C31</f>
        <v>1</v>
      </c>
      <c r="H12" s="23">
        <f t="shared" ref="H12:H24" si="3">SUM(C12:G12)</f>
        <v>5</v>
      </c>
      <c r="I12" s="23">
        <f>Weights!J12</f>
        <v>3</v>
      </c>
      <c r="J12" s="23">
        <f>Weights!K12</f>
        <v>6</v>
      </c>
      <c r="K12" s="23">
        <f>Weights!L12</f>
        <v>0</v>
      </c>
    </row>
    <row r="13" spans="1:11" ht="13.5" thickBot="1" x14ac:dyDescent="0.25">
      <c r="A13" s="21" t="str">
        <f>'SB1'!A9</f>
        <v>E.BYRNE</v>
      </c>
      <c r="B13" s="21" t="str">
        <f>'SB1'!B9</f>
        <v>Isis B</v>
      </c>
      <c r="C13" s="23">
        <f>'SB1'!C9</f>
        <v>2</v>
      </c>
      <c r="D13" s="23">
        <f>Clan!C10</f>
        <v>2</v>
      </c>
      <c r="E13" s="23">
        <f>Lech1!C11</f>
        <v>2</v>
      </c>
      <c r="F13" s="23">
        <f>'Rad1'!C11</f>
        <v>4</v>
      </c>
      <c r="G13" s="23">
        <f>Pew!C11</f>
        <v>1</v>
      </c>
      <c r="H13" s="23">
        <f t="shared" si="3"/>
        <v>11</v>
      </c>
      <c r="I13" s="23">
        <f>Weights!J10</f>
        <v>20</v>
      </c>
      <c r="J13" s="23">
        <f>Weights!K10</f>
        <v>2</v>
      </c>
      <c r="K13" s="23">
        <f>Weights!L10</f>
        <v>0</v>
      </c>
    </row>
    <row r="14" spans="1:11" ht="13.5" thickBot="1" x14ac:dyDescent="0.25">
      <c r="A14" s="21" t="str">
        <f>'SB1'!A13</f>
        <v>R.NORMINGTON</v>
      </c>
      <c r="B14" s="21" t="str">
        <f>'SB1'!B13</f>
        <v>Isis B</v>
      </c>
      <c r="C14" s="23">
        <f>'SB1'!C13</f>
        <v>2</v>
      </c>
      <c r="D14" s="23">
        <f>Clan!C14</f>
        <v>2</v>
      </c>
      <c r="E14" s="23">
        <f>Lech1!C15</f>
        <v>3</v>
      </c>
      <c r="F14" s="23">
        <f>'Rad1'!C15</f>
        <v>5</v>
      </c>
      <c r="G14" s="23">
        <f>Pew!C15</f>
        <v>2</v>
      </c>
      <c r="H14" s="23">
        <f t="shared" si="3"/>
        <v>14</v>
      </c>
      <c r="I14" s="23">
        <f>Weights!J14</f>
        <v>15</v>
      </c>
      <c r="J14" s="23">
        <f>Weights!K14</f>
        <v>5</v>
      </c>
      <c r="K14" s="23">
        <f>Weights!L14</f>
        <v>0</v>
      </c>
    </row>
    <row r="15" spans="1:11" ht="13.5" thickBot="1" x14ac:dyDescent="0.25">
      <c r="A15" s="21" t="str">
        <f>'SB1'!A14</f>
        <v>B.MERTOUGH</v>
      </c>
      <c r="B15" s="21" t="str">
        <f>'SB1'!B14</f>
        <v>Isis B</v>
      </c>
      <c r="C15" s="23">
        <f>'SB1'!C14</f>
        <v>5</v>
      </c>
      <c r="D15" s="23">
        <f>Clan!C15</f>
        <v>1</v>
      </c>
      <c r="E15" s="23">
        <f>Lech1!C16</f>
        <v>1</v>
      </c>
      <c r="F15" s="23">
        <f>'Rad1'!C16</f>
        <v>4</v>
      </c>
      <c r="G15" s="23">
        <f>Pew!C16</f>
        <v>2</v>
      </c>
      <c r="H15" s="23">
        <f t="shared" si="3"/>
        <v>13</v>
      </c>
      <c r="I15" s="23">
        <f>Weights!J15</f>
        <v>16</v>
      </c>
      <c r="J15" s="23">
        <f>Weights!K15</f>
        <v>5</v>
      </c>
      <c r="K15" s="23">
        <f>Weights!L15</f>
        <v>8</v>
      </c>
    </row>
    <row r="16" spans="1:11" ht="13.5" thickBot="1" x14ac:dyDescent="0.25">
      <c r="A16" s="104" t="s">
        <v>95</v>
      </c>
      <c r="B16" s="104" t="s">
        <v>10</v>
      </c>
      <c r="C16" s="103">
        <v>0</v>
      </c>
      <c r="D16" s="23">
        <f>Clan!C16</f>
        <v>4</v>
      </c>
      <c r="E16" s="23">
        <f>Lech1!C19</f>
        <v>4</v>
      </c>
      <c r="F16" s="142">
        <f>'Rad1'!C17</f>
        <v>0</v>
      </c>
      <c r="G16" s="142">
        <f>Pew!C17</f>
        <v>0</v>
      </c>
      <c r="H16" s="23">
        <f t="shared" si="3"/>
        <v>8</v>
      </c>
      <c r="I16" s="23">
        <f>Weights!J16</f>
        <v>3</v>
      </c>
      <c r="J16" s="23">
        <f>Weights!K16</f>
        <v>10</v>
      </c>
      <c r="K16" s="23">
        <f>Weights!L16</f>
        <v>0</v>
      </c>
    </row>
    <row r="17" spans="1:11" ht="13.5" thickBot="1" x14ac:dyDescent="0.25">
      <c r="A17" s="104" t="s">
        <v>97</v>
      </c>
      <c r="B17" s="104" t="s">
        <v>10</v>
      </c>
      <c r="C17" s="103">
        <v>0</v>
      </c>
      <c r="D17" s="23">
        <f>Clan!C17</f>
        <v>5</v>
      </c>
      <c r="E17" s="142">
        <v>0</v>
      </c>
      <c r="F17" s="142">
        <f>'Rad1'!C18</f>
        <v>0</v>
      </c>
      <c r="G17" s="142">
        <f>Pew!C18</f>
        <v>0</v>
      </c>
      <c r="H17" s="23">
        <f t="shared" ref="H17" si="4">SUM(C17:G17)</f>
        <v>5</v>
      </c>
      <c r="I17" s="23">
        <f>Weights!J17</f>
        <v>6</v>
      </c>
      <c r="J17" s="23">
        <f>Weights!K17</f>
        <v>1</v>
      </c>
      <c r="K17" s="23">
        <f>Weights!L17</f>
        <v>0</v>
      </c>
    </row>
    <row r="18" spans="1:11" ht="13.5" thickBot="1" x14ac:dyDescent="0.25">
      <c r="A18" s="21" t="str">
        <f>'SB1'!A15</f>
        <v>A.COOK</v>
      </c>
      <c r="B18" s="21" t="str">
        <f>'SB1'!B15</f>
        <v>IsisC</v>
      </c>
      <c r="C18" s="23">
        <f>'SB1'!C15</f>
        <v>3</v>
      </c>
      <c r="D18" s="23">
        <f>Clan!C18</f>
        <v>1</v>
      </c>
      <c r="E18" s="142">
        <f>Lech1!C20</f>
        <v>0</v>
      </c>
      <c r="F18" s="23">
        <f>'Rad1'!C20</f>
        <v>1</v>
      </c>
      <c r="G18" s="23">
        <f>Pew!C22</f>
        <v>2</v>
      </c>
      <c r="H18" s="23">
        <f t="shared" si="3"/>
        <v>7</v>
      </c>
      <c r="I18" s="23">
        <f>Weights!J18</f>
        <v>4</v>
      </c>
      <c r="J18" s="23">
        <f>Weights!K18</f>
        <v>3</v>
      </c>
      <c r="K18" s="23">
        <f>Weights!L18</f>
        <v>0</v>
      </c>
    </row>
    <row r="19" spans="1:11" ht="13.5" thickBot="1" x14ac:dyDescent="0.25">
      <c r="A19" s="21" t="str">
        <f>'SB1'!A16</f>
        <v>R.GARRETT</v>
      </c>
      <c r="B19" s="21" t="str">
        <f>'SB1'!B16</f>
        <v>Isis C</v>
      </c>
      <c r="C19" s="23">
        <f>'SB1'!C16</f>
        <v>1</v>
      </c>
      <c r="D19" s="23">
        <f>Clan!C19</f>
        <v>1</v>
      </c>
      <c r="E19" s="23">
        <f>Lech1!C21</f>
        <v>2</v>
      </c>
      <c r="F19" s="23">
        <f>'Rad1'!C21</f>
        <v>1</v>
      </c>
      <c r="G19" s="23">
        <f>Pew!C23</f>
        <v>0</v>
      </c>
      <c r="H19" s="23">
        <f t="shared" si="3"/>
        <v>5</v>
      </c>
      <c r="I19" s="23">
        <f>Weights!J19</f>
        <v>3</v>
      </c>
      <c r="J19" s="23">
        <f>Weights!K19</f>
        <v>0</v>
      </c>
      <c r="K19" s="23">
        <f>Weights!L19</f>
        <v>0</v>
      </c>
    </row>
    <row r="20" spans="1:11" ht="13.5" thickBot="1" x14ac:dyDescent="0.25">
      <c r="A20" s="21" t="str">
        <f>'SB1'!A17</f>
        <v>G.BAYLISS</v>
      </c>
      <c r="B20" s="21" t="str">
        <f>'SB1'!B17</f>
        <v>Isis C</v>
      </c>
      <c r="C20" s="23">
        <f>'SB1'!C17</f>
        <v>3</v>
      </c>
      <c r="D20" s="23">
        <f>Clan!C20</f>
        <v>4</v>
      </c>
      <c r="E20" s="142">
        <f>Lech1!C22</f>
        <v>0</v>
      </c>
      <c r="F20" s="23">
        <f>'Rad1'!C22</f>
        <v>3</v>
      </c>
      <c r="G20" s="142">
        <f>Pew!C24</f>
        <v>0</v>
      </c>
      <c r="H20" s="23">
        <f t="shared" si="3"/>
        <v>10</v>
      </c>
      <c r="I20" s="23">
        <f>Weights!J20</f>
        <v>9</v>
      </c>
      <c r="J20" s="23">
        <f>Weights!K20</f>
        <v>14</v>
      </c>
      <c r="K20" s="23">
        <f>Weights!L20</f>
        <v>8</v>
      </c>
    </row>
    <row r="21" spans="1:11" ht="13.5" thickBot="1" x14ac:dyDescent="0.25">
      <c r="A21" s="21" t="str">
        <f>'SB1'!A18</f>
        <v>S.DEAN</v>
      </c>
      <c r="B21" s="21" t="str">
        <f>'SB1'!B18</f>
        <v>Isis C</v>
      </c>
      <c r="C21" s="23">
        <f>'SB1'!C18</f>
        <v>1</v>
      </c>
      <c r="D21" s="23">
        <f>Clan!C21</f>
        <v>2</v>
      </c>
      <c r="E21" s="23">
        <f>Lech1!C23</f>
        <v>1</v>
      </c>
      <c r="F21" s="23">
        <f>'Rad1'!C23</f>
        <v>2</v>
      </c>
      <c r="G21" s="23">
        <f>Pew!C25</f>
        <v>3</v>
      </c>
      <c r="H21" s="23">
        <f t="shared" si="3"/>
        <v>9</v>
      </c>
      <c r="I21" s="23">
        <f>Weights!J21</f>
        <v>5</v>
      </c>
      <c r="J21" s="23">
        <f>Weights!K21</f>
        <v>15</v>
      </c>
      <c r="K21" s="23">
        <f>Weights!L21</f>
        <v>0</v>
      </c>
    </row>
    <row r="22" spans="1:11" ht="13.5" thickBot="1" x14ac:dyDescent="0.25">
      <c r="A22" s="21" t="str">
        <f>'SB1'!A19</f>
        <v>J.GODDEN</v>
      </c>
      <c r="B22" s="21" t="str">
        <f>'SB1'!B19</f>
        <v>Isis C</v>
      </c>
      <c r="C22" s="23">
        <f>'SB1'!C19</f>
        <v>1</v>
      </c>
      <c r="D22" s="103">
        <f>Clan!C22</f>
        <v>0</v>
      </c>
      <c r="E22" s="23">
        <f>Lech1!C24</f>
        <v>0</v>
      </c>
      <c r="F22" s="142">
        <f>'Rad1'!C24</f>
        <v>0</v>
      </c>
      <c r="G22" s="142">
        <f>Pew!C26</f>
        <v>0</v>
      </c>
      <c r="H22" s="23">
        <f t="shared" si="3"/>
        <v>1</v>
      </c>
      <c r="I22" s="23">
        <f>Weights!J22</f>
        <v>2</v>
      </c>
      <c r="J22" s="23">
        <f>Weights!K22</f>
        <v>11</v>
      </c>
      <c r="K22" s="23">
        <f>Weights!L22</f>
        <v>0</v>
      </c>
    </row>
    <row r="23" spans="1:11" ht="13.5" thickBot="1" x14ac:dyDescent="0.25">
      <c r="A23" s="104" t="s">
        <v>98</v>
      </c>
      <c r="B23" s="21" t="str">
        <f>'SB1'!B20</f>
        <v>Isis C</v>
      </c>
      <c r="C23" s="103">
        <v>0</v>
      </c>
      <c r="D23" s="23">
        <f>Clan!C23</f>
        <v>2</v>
      </c>
      <c r="E23" s="23">
        <f>Lech1!C25</f>
        <v>1</v>
      </c>
      <c r="F23" s="142">
        <v>0</v>
      </c>
      <c r="G23" s="23">
        <f>Pew!C20</f>
        <v>1</v>
      </c>
      <c r="H23" s="23">
        <f t="shared" si="3"/>
        <v>4</v>
      </c>
      <c r="I23" s="23">
        <f>Weights!J23</f>
        <v>2</v>
      </c>
      <c r="J23" s="23">
        <f>Weights!K23</f>
        <v>11</v>
      </c>
      <c r="K23" s="23">
        <f>Weights!L23</f>
        <v>0</v>
      </c>
    </row>
    <row r="24" spans="1:11" ht="13.5" thickBot="1" x14ac:dyDescent="0.25">
      <c r="A24" s="104" t="s">
        <v>99</v>
      </c>
      <c r="B24" s="104" t="s">
        <v>44</v>
      </c>
      <c r="C24" s="103">
        <v>0</v>
      </c>
      <c r="D24" s="23">
        <f>Clan!C24</f>
        <v>4</v>
      </c>
      <c r="E24" s="23">
        <f>Lech1!C26</f>
        <v>0</v>
      </c>
      <c r="F24" s="142">
        <f>'Rad1'!C26</f>
        <v>0</v>
      </c>
      <c r="G24" s="142">
        <f>Pew!C28</f>
        <v>0</v>
      </c>
      <c r="H24" s="23">
        <f t="shared" si="3"/>
        <v>4</v>
      </c>
      <c r="I24" s="23">
        <f>Weights!J24</f>
        <v>3</v>
      </c>
      <c r="J24" s="23">
        <f>Weights!K24</f>
        <v>13</v>
      </c>
      <c r="K24" s="23">
        <f>Weights!L24</f>
        <v>0</v>
      </c>
    </row>
    <row r="25" spans="1:11" ht="13.5" thickBot="1" x14ac:dyDescent="0.25">
      <c r="A25" s="104" t="s">
        <v>104</v>
      </c>
      <c r="B25" s="104" t="s">
        <v>44</v>
      </c>
      <c r="C25" s="103">
        <v>0</v>
      </c>
      <c r="D25" s="142">
        <v>0</v>
      </c>
      <c r="E25" s="23">
        <f>Lech1!C29</f>
        <v>1</v>
      </c>
      <c r="F25" s="142">
        <v>0</v>
      </c>
      <c r="G25" s="142">
        <v>0</v>
      </c>
      <c r="H25" s="23">
        <f t="shared" ref="H25" si="5">SUM(C25:G25)</f>
        <v>1</v>
      </c>
      <c r="I25" s="23">
        <f>Weights!J25</f>
        <v>0</v>
      </c>
      <c r="J25" s="23">
        <f>Weights!K25</f>
        <v>7</v>
      </c>
      <c r="K25" s="23">
        <f>Weights!L25</f>
        <v>0</v>
      </c>
    </row>
    <row r="26" spans="1:11" ht="13.5" thickBot="1" x14ac:dyDescent="0.25">
      <c r="A26" s="21" t="str">
        <f>'SB1'!A21</f>
        <v>B.BALLARD</v>
      </c>
      <c r="B26" s="21" t="str">
        <f>'SB1'!B21</f>
        <v>Radcot</v>
      </c>
      <c r="C26" s="23">
        <f>'SB1'!C21</f>
        <v>4</v>
      </c>
      <c r="D26" s="23">
        <f>Clan!C25</f>
        <v>5</v>
      </c>
      <c r="E26" s="23">
        <f>Lech1!C30</f>
        <v>4</v>
      </c>
      <c r="F26" s="23">
        <f>'Rad1'!C30</f>
        <v>3</v>
      </c>
      <c r="G26" s="23">
        <f>Pew!C33</f>
        <v>5</v>
      </c>
      <c r="H26" s="23">
        <f>SUM(C26:G26)</f>
        <v>21</v>
      </c>
      <c r="I26" s="23">
        <f>Weights!J26</f>
        <v>25</v>
      </c>
      <c r="J26" s="23">
        <f>Weights!K26</f>
        <v>6</v>
      </c>
      <c r="K26" s="23">
        <f>Weights!L26</f>
        <v>8</v>
      </c>
    </row>
    <row r="27" spans="1:11" ht="13.5" thickBot="1" x14ac:dyDescent="0.25">
      <c r="A27" s="21" t="str">
        <f>'SB1'!A22</f>
        <v>K.TAYLOR</v>
      </c>
      <c r="B27" s="21" t="str">
        <f>'SB1'!B22</f>
        <v>Radcot</v>
      </c>
      <c r="C27" s="23">
        <f>'SB1'!C22</f>
        <v>5</v>
      </c>
      <c r="D27" s="23">
        <f>Clan!C26</f>
        <v>3</v>
      </c>
      <c r="E27" s="23">
        <f>Lech1!C31</f>
        <v>4</v>
      </c>
      <c r="F27" s="23">
        <f>'Rad1'!C31</f>
        <v>2</v>
      </c>
      <c r="G27" s="23">
        <f>Pew!C34</f>
        <v>3</v>
      </c>
      <c r="H27" s="23">
        <f>SUM(C27:G27)</f>
        <v>17</v>
      </c>
      <c r="I27" s="23">
        <f>Weights!J27</f>
        <v>34</v>
      </c>
      <c r="J27" s="23">
        <f>Weights!K27</f>
        <v>12</v>
      </c>
      <c r="K27" s="23">
        <f>Weights!L27</f>
        <v>0</v>
      </c>
    </row>
    <row r="28" spans="1:11" ht="13.5" thickBot="1" x14ac:dyDescent="0.25">
      <c r="A28" s="21" t="str">
        <f>'SB1'!A23</f>
        <v>J.SWANN</v>
      </c>
      <c r="B28" s="21" t="str">
        <f>'SB1'!B23</f>
        <v>Radcot</v>
      </c>
      <c r="C28" s="23">
        <f>'SB1'!C23</f>
        <v>5</v>
      </c>
      <c r="D28" s="23">
        <f>Clan!C27</f>
        <v>4</v>
      </c>
      <c r="E28" s="23">
        <f>Lech1!C32</f>
        <v>4</v>
      </c>
      <c r="F28" s="23">
        <f>'Rad1'!C32</f>
        <v>2</v>
      </c>
      <c r="G28" s="23">
        <f>Pew!C35</f>
        <v>3</v>
      </c>
      <c r="H28" s="23">
        <f t="shared" ref="H28:H37" si="6">SUM(C28:G28)</f>
        <v>18</v>
      </c>
      <c r="I28" s="23">
        <f>Weights!J28</f>
        <v>15</v>
      </c>
      <c r="J28" s="23">
        <f>Weights!K28</f>
        <v>6</v>
      </c>
      <c r="K28" s="23">
        <f>Weights!L28</f>
        <v>0</v>
      </c>
    </row>
    <row r="29" spans="1:11" ht="13.5" thickBot="1" x14ac:dyDescent="0.25">
      <c r="A29" s="21" t="str">
        <f>'SB1'!A24</f>
        <v>C.BOWEN</v>
      </c>
      <c r="B29" s="21" t="str">
        <f>'SB1'!B24</f>
        <v>Radcot</v>
      </c>
      <c r="C29" s="23">
        <f>'SB1'!C24</f>
        <v>4</v>
      </c>
      <c r="D29" s="23">
        <f>Clan!C28</f>
        <v>3</v>
      </c>
      <c r="E29" s="23">
        <f>Lech1!C33</f>
        <v>5</v>
      </c>
      <c r="F29" s="23">
        <f>'Rad1'!C33</f>
        <v>3</v>
      </c>
      <c r="G29" s="23">
        <f>Pew!C36</f>
        <v>4</v>
      </c>
      <c r="H29" s="23">
        <f t="shared" si="6"/>
        <v>19</v>
      </c>
      <c r="I29" s="23">
        <f>Weights!J29</f>
        <v>30</v>
      </c>
      <c r="J29" s="23">
        <f>Weights!K29</f>
        <v>1</v>
      </c>
      <c r="K29" s="23">
        <f>Weights!L29</f>
        <v>8</v>
      </c>
    </row>
    <row r="30" spans="1:11" ht="13.5" thickBot="1" x14ac:dyDescent="0.25">
      <c r="A30" s="21" t="str">
        <f>'SB1'!A25</f>
        <v>F.HUMPHRIES</v>
      </c>
      <c r="B30" s="21" t="str">
        <f>'SB1'!B25</f>
        <v>Radcot</v>
      </c>
      <c r="C30" s="23">
        <f>'SB1'!C25</f>
        <v>5</v>
      </c>
      <c r="D30" s="23">
        <f>Clan!C29</f>
        <v>5</v>
      </c>
      <c r="E30" s="23">
        <f>Lech1!C34</f>
        <v>2</v>
      </c>
      <c r="F30" s="23">
        <f>'Rad1'!C34</f>
        <v>2</v>
      </c>
      <c r="G30" s="142">
        <f>Pew!C37</f>
        <v>0</v>
      </c>
      <c r="H30" s="23">
        <f t="shared" si="6"/>
        <v>14</v>
      </c>
      <c r="I30" s="23">
        <f>Weights!J30</f>
        <v>15</v>
      </c>
      <c r="J30" s="23">
        <f>Weights!K30</f>
        <v>8</v>
      </c>
      <c r="K30" s="23">
        <f>Weights!L30</f>
        <v>0</v>
      </c>
    </row>
    <row r="31" spans="1:11" ht="13.5" thickBot="1" x14ac:dyDescent="0.25">
      <c r="A31" s="21" t="str">
        <f>'SB1'!A26</f>
        <v>G.DIDCOCK</v>
      </c>
      <c r="B31" s="21" t="str">
        <f>'SB1'!B26</f>
        <v>Radcot</v>
      </c>
      <c r="C31" s="23">
        <f>'SB1'!C26</f>
        <v>3</v>
      </c>
      <c r="D31" s="23">
        <f>Clan!C30</f>
        <v>3</v>
      </c>
      <c r="E31" s="23">
        <f>Lech1!C35</f>
        <v>2</v>
      </c>
      <c r="F31" s="23">
        <f>'Rad1'!C35</f>
        <v>4</v>
      </c>
      <c r="G31" s="23">
        <f>Pew!C38</f>
        <v>4</v>
      </c>
      <c r="H31" s="23">
        <f t="shared" si="6"/>
        <v>16</v>
      </c>
      <c r="I31" s="23">
        <f>Weights!J31</f>
        <v>15</v>
      </c>
      <c r="J31" s="23">
        <f>Weights!K31</f>
        <v>11</v>
      </c>
      <c r="K31" s="23">
        <f>Weights!L31</f>
        <v>8</v>
      </c>
    </row>
    <row r="32" spans="1:11" ht="13.5" thickBot="1" x14ac:dyDescent="0.25">
      <c r="A32" s="21" t="str">
        <f>'SB1'!A27</f>
        <v>M.RUSS</v>
      </c>
      <c r="B32" s="21" t="str">
        <f>'SB1'!B27</f>
        <v>Pewsey 1</v>
      </c>
      <c r="C32" s="23">
        <f>'SB1'!C27</f>
        <v>5</v>
      </c>
      <c r="D32" s="23">
        <f>Clan!C32</f>
        <v>4</v>
      </c>
      <c r="E32" s="23">
        <f>Lech1!C37</f>
        <v>5</v>
      </c>
      <c r="F32" s="23">
        <f>'Rad1'!C37</f>
        <v>2</v>
      </c>
      <c r="G32" s="23">
        <f>Pew!C40</f>
        <v>5</v>
      </c>
      <c r="H32" s="23">
        <f t="shared" si="6"/>
        <v>21</v>
      </c>
      <c r="I32" s="23">
        <f>Weights!J32</f>
        <v>18</v>
      </c>
      <c r="J32" s="23">
        <f>Weights!K32</f>
        <v>13</v>
      </c>
      <c r="K32" s="23">
        <f>Weights!L32</f>
        <v>8</v>
      </c>
    </row>
    <row r="33" spans="1:11" ht="13.5" thickBot="1" x14ac:dyDescent="0.25">
      <c r="A33" s="21" t="str">
        <f>'SB1'!A28</f>
        <v>B.JACKSON</v>
      </c>
      <c r="B33" s="21" t="str">
        <f>'SB1'!B28</f>
        <v>Pewsey 1</v>
      </c>
      <c r="C33" s="23">
        <f>'SB1'!C28</f>
        <v>4</v>
      </c>
      <c r="D33" s="23">
        <f>Clan!C33</f>
        <v>5</v>
      </c>
      <c r="E33" s="23">
        <f>Lech1!C38</f>
        <v>3</v>
      </c>
      <c r="F33" s="23">
        <f>'Rad1'!C38</f>
        <v>2</v>
      </c>
      <c r="G33" s="142">
        <f>Pew!C41</f>
        <v>0</v>
      </c>
      <c r="H33" s="23">
        <f t="shared" si="6"/>
        <v>14</v>
      </c>
      <c r="I33" s="23">
        <f>Weights!J33</f>
        <v>10</v>
      </c>
      <c r="J33" s="23">
        <f>Weights!K33</f>
        <v>2</v>
      </c>
      <c r="K33" s="23">
        <f>Weights!L33</f>
        <v>0</v>
      </c>
    </row>
    <row r="34" spans="1:11" ht="13.5" thickBot="1" x14ac:dyDescent="0.25">
      <c r="A34" s="21" t="str">
        <f>'SB1'!A29</f>
        <v>A.McCOLM</v>
      </c>
      <c r="B34" s="21" t="str">
        <f>'SB1'!B29</f>
        <v>Pewsey 1</v>
      </c>
      <c r="C34" s="23">
        <f>'SB1'!C29</f>
        <v>2</v>
      </c>
      <c r="D34" s="103">
        <f>Clan!C34</f>
        <v>0</v>
      </c>
      <c r="E34" s="142">
        <v>0</v>
      </c>
      <c r="F34" s="142">
        <f>'Rad1'!C39</f>
        <v>0</v>
      </c>
      <c r="G34" s="142">
        <f>Pew!C42</f>
        <v>0</v>
      </c>
      <c r="H34" s="23">
        <f t="shared" si="6"/>
        <v>2</v>
      </c>
      <c r="I34" s="23">
        <f>Weights!J34</f>
        <v>1</v>
      </c>
      <c r="J34" s="23">
        <f>Weights!K34</f>
        <v>12</v>
      </c>
      <c r="K34" s="23">
        <f>Weights!L34</f>
        <v>0</v>
      </c>
    </row>
    <row r="35" spans="1:11" ht="13.5" thickBot="1" x14ac:dyDescent="0.25">
      <c r="A35" s="21" t="str">
        <f>'SB1'!A30</f>
        <v>L.POCOCK</v>
      </c>
      <c r="B35" s="21" t="str">
        <f>'SB1'!B30</f>
        <v>Pewsey 1</v>
      </c>
      <c r="C35" s="23">
        <f>'SB1'!C30</f>
        <v>3</v>
      </c>
      <c r="D35" s="23">
        <f>Clan!C35</f>
        <v>1</v>
      </c>
      <c r="E35" s="23">
        <f>Lech1!C40</f>
        <v>5</v>
      </c>
      <c r="F35" s="23">
        <f>'Rad1'!C40</f>
        <v>5</v>
      </c>
      <c r="G35" s="142">
        <f>Pew!C43</f>
        <v>0</v>
      </c>
      <c r="H35" s="23">
        <f t="shared" si="6"/>
        <v>14</v>
      </c>
      <c r="I35" s="23">
        <f>Weights!J35</f>
        <v>24</v>
      </c>
      <c r="J35" s="23">
        <f>Weights!K35</f>
        <v>0</v>
      </c>
      <c r="K35" s="23">
        <f>Weights!L35</f>
        <v>8</v>
      </c>
    </row>
    <row r="36" spans="1:11" ht="13.5" thickBot="1" x14ac:dyDescent="0.25">
      <c r="A36" s="21" t="str">
        <f>'SB1'!A31</f>
        <v>C.RUSHDON</v>
      </c>
      <c r="B36" s="21" t="str">
        <f>'SB1'!B31</f>
        <v>Pewsey 1</v>
      </c>
      <c r="C36" s="23">
        <f>'SB1'!C31</f>
        <v>4</v>
      </c>
      <c r="D36" s="23">
        <f>Clan!C36</f>
        <v>1</v>
      </c>
      <c r="E36" s="23">
        <f>Lech1!C41</f>
        <v>1</v>
      </c>
      <c r="F36" s="23">
        <f>'Rad1'!C41</f>
        <v>1</v>
      </c>
      <c r="G36" s="23">
        <f>Pew!C44</f>
        <v>1</v>
      </c>
      <c r="H36" s="23">
        <f t="shared" si="6"/>
        <v>8</v>
      </c>
      <c r="I36" s="23">
        <f>Weights!J36</f>
        <v>8</v>
      </c>
      <c r="J36" s="23">
        <f>Weights!K36</f>
        <v>3</v>
      </c>
      <c r="K36" s="23">
        <f>Weights!L36</f>
        <v>8</v>
      </c>
    </row>
    <row r="37" spans="1:11" ht="13.5" thickBot="1" x14ac:dyDescent="0.25">
      <c r="A37" s="21" t="str">
        <f>'SB1'!A32</f>
        <v>B.SHUTLER</v>
      </c>
      <c r="B37" s="21" t="str">
        <f>'SB1'!B32</f>
        <v>Pewsey 1</v>
      </c>
      <c r="C37" s="23">
        <f>'SB1'!C32</f>
        <v>2</v>
      </c>
      <c r="D37" s="23">
        <f>Clan!C37</f>
        <v>5</v>
      </c>
      <c r="E37" s="23">
        <f>Lech1!C42</f>
        <v>4</v>
      </c>
      <c r="F37" s="23">
        <f>'Rad1'!C42</f>
        <v>4</v>
      </c>
      <c r="G37" s="23">
        <f>Pew!C45</f>
        <v>3</v>
      </c>
      <c r="H37" s="23">
        <f t="shared" si="6"/>
        <v>18</v>
      </c>
      <c r="I37" s="23">
        <f>Weights!J37</f>
        <v>19</v>
      </c>
      <c r="J37" s="23">
        <f>Weights!K37</f>
        <v>11</v>
      </c>
      <c r="K37" s="23">
        <f>Weights!L37</f>
        <v>0</v>
      </c>
    </row>
    <row r="38" spans="1:11" ht="13.5" thickBot="1" x14ac:dyDescent="0.25">
      <c r="A38" s="104" t="s">
        <v>100</v>
      </c>
      <c r="B38" s="104" t="s">
        <v>19</v>
      </c>
      <c r="C38" s="103">
        <f>'SB1'!C33</f>
        <v>0</v>
      </c>
      <c r="D38" s="23">
        <f>Clan!C38</f>
        <v>5</v>
      </c>
      <c r="E38" s="142">
        <v>0</v>
      </c>
      <c r="F38" s="142">
        <v>0</v>
      </c>
      <c r="G38" s="23">
        <f>Pew!C46</f>
        <v>4</v>
      </c>
      <c r="H38" s="23">
        <f t="shared" ref="H38" si="7">SUM(C38:G38)</f>
        <v>9</v>
      </c>
      <c r="I38" s="23">
        <f>Weights!J38</f>
        <v>9</v>
      </c>
      <c r="J38" s="23">
        <f>Weights!K38</f>
        <v>8</v>
      </c>
      <c r="K38" s="23">
        <f>Weights!L38</f>
        <v>0</v>
      </c>
    </row>
    <row r="39" spans="1:11" ht="13.5" thickBot="1" x14ac:dyDescent="0.25">
      <c r="A39" s="21" t="s">
        <v>105</v>
      </c>
      <c r="B39" s="2" t="s">
        <v>19</v>
      </c>
      <c r="C39" s="142">
        <v>0</v>
      </c>
      <c r="D39" s="142">
        <v>0</v>
      </c>
      <c r="E39" s="3">
        <v>5</v>
      </c>
      <c r="F39" s="3">
        <v>5</v>
      </c>
      <c r="G39" s="23">
        <f>Pew!C48</f>
        <v>4</v>
      </c>
      <c r="H39" s="23">
        <f t="shared" ref="H39" si="8">SUM(C39:G39)</f>
        <v>14</v>
      </c>
      <c r="I39" s="23">
        <f>Weights!J39</f>
        <v>7</v>
      </c>
      <c r="J39" s="23">
        <f>Weights!K39</f>
        <v>12</v>
      </c>
      <c r="K39" s="23">
        <f>Weights!L39</f>
        <v>0</v>
      </c>
    </row>
    <row r="40" spans="1:11" ht="13.5" thickBot="1" x14ac:dyDescent="0.25">
      <c r="A40" s="21" t="s">
        <v>109</v>
      </c>
      <c r="B40" s="167" t="s">
        <v>10</v>
      </c>
      <c r="C40" s="142">
        <v>0</v>
      </c>
      <c r="D40" s="142">
        <v>0</v>
      </c>
      <c r="E40" s="181">
        <v>0</v>
      </c>
      <c r="F40" s="142">
        <v>0</v>
      </c>
      <c r="G40" s="23">
        <f>Pew!C19</f>
        <v>2</v>
      </c>
      <c r="H40" s="23">
        <f t="shared" ref="H40:H42" si="9">SUM(C40:G40)</f>
        <v>2</v>
      </c>
      <c r="I40" s="23">
        <f>Weights!J40</f>
        <v>0</v>
      </c>
      <c r="J40" s="23">
        <f>Weights!K40</f>
        <v>12</v>
      </c>
      <c r="K40" s="23">
        <f>Weights!L40</f>
        <v>0</v>
      </c>
    </row>
    <row r="41" spans="1:11" ht="13.5" thickBot="1" x14ac:dyDescent="0.25">
      <c r="A41" s="21" t="s">
        <v>113</v>
      </c>
      <c r="B41" s="104" t="s">
        <v>3</v>
      </c>
      <c r="C41" s="142">
        <v>0</v>
      </c>
      <c r="D41" s="142">
        <v>0</v>
      </c>
      <c r="E41" s="142">
        <v>0</v>
      </c>
      <c r="F41" s="142">
        <v>0</v>
      </c>
      <c r="G41" s="23">
        <f>Pew!C39</f>
        <v>4</v>
      </c>
      <c r="H41" s="23">
        <f t="shared" si="9"/>
        <v>4</v>
      </c>
      <c r="I41" s="23">
        <f>Weights!J41</f>
        <v>1</v>
      </c>
      <c r="J41" s="23">
        <f>Weights!K41</f>
        <v>13</v>
      </c>
      <c r="K41" s="23">
        <f>Weights!L41</f>
        <v>0</v>
      </c>
    </row>
    <row r="42" spans="1:11" ht="13.5" thickBot="1" x14ac:dyDescent="0.25">
      <c r="A42" s="21" t="s">
        <v>111</v>
      </c>
      <c r="B42" s="104" t="s">
        <v>19</v>
      </c>
      <c r="C42" s="142">
        <v>0</v>
      </c>
      <c r="D42" s="142">
        <v>0</v>
      </c>
      <c r="E42" s="142">
        <v>0</v>
      </c>
      <c r="F42" s="142">
        <v>0</v>
      </c>
      <c r="G42" s="23">
        <f>Pew!C47</f>
        <v>5</v>
      </c>
      <c r="H42" s="23">
        <f t="shared" si="9"/>
        <v>5</v>
      </c>
      <c r="I42" s="23">
        <f>Weights!J42</f>
        <v>2</v>
      </c>
      <c r="J42" s="23">
        <f>Weights!K42</f>
        <v>7</v>
      </c>
      <c r="K42" s="23">
        <f>Weights!L42</f>
        <v>0</v>
      </c>
    </row>
  </sheetData>
  <phoneticPr fontId="1" type="noConversion"/>
  <pageMargins left="0.25" right="0.25" top="0.75" bottom="0.75" header="0.3" footer="0.3"/>
  <pageSetup orientation="landscape" r:id="rId1"/>
  <headerFooter alignWithMargins="0"/>
  <ignoredErrors>
    <ignoredError sqref="I24:K24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topLeftCell="A13" workbookViewId="0">
      <selection activeCell="L46" sqref="L46"/>
    </sheetView>
  </sheetViews>
  <sheetFormatPr defaultRowHeight="12.75" x14ac:dyDescent="0.2"/>
  <cols>
    <col min="1" max="1" width="7.85546875" customWidth="1"/>
    <col min="2" max="3" width="10" style="1" customWidth="1"/>
    <col min="4" max="4" width="17.28515625" style="1" customWidth="1"/>
    <col min="5" max="5" width="11.28515625" style="1" customWidth="1"/>
    <col min="6" max="6" width="10" style="1" customWidth="1"/>
    <col min="7" max="7" width="10" customWidth="1"/>
    <col min="8" max="8" width="10" style="1" customWidth="1"/>
    <col min="9" max="9" width="6.140625" style="5" customWidth="1"/>
    <col min="11" max="11" width="20.28515625" customWidth="1"/>
  </cols>
  <sheetData>
    <row r="1" spans="1:15" ht="41.25" customHeight="1" x14ac:dyDescent="0.55000000000000004">
      <c r="B1" s="114" t="s">
        <v>101</v>
      </c>
      <c r="C1" s="114"/>
      <c r="D1" s="114"/>
      <c r="E1" s="114"/>
      <c r="F1" s="114"/>
      <c r="G1" s="115"/>
      <c r="H1" s="102"/>
    </row>
    <row r="2" spans="1:15" ht="17.25" customHeight="1" x14ac:dyDescent="0.2">
      <c r="A2" s="25"/>
      <c r="B2" s="4" t="s">
        <v>6</v>
      </c>
      <c r="C2" s="4" t="s">
        <v>10</v>
      </c>
      <c r="D2" s="4" t="s">
        <v>44</v>
      </c>
      <c r="E2" s="4" t="s">
        <v>3</v>
      </c>
      <c r="F2" s="4" t="s">
        <v>19</v>
      </c>
      <c r="G2" s="4"/>
      <c r="H2" s="28"/>
      <c r="I2"/>
      <c r="J2" s="4"/>
      <c r="K2" s="4"/>
      <c r="L2" s="4"/>
      <c r="M2" s="4"/>
      <c r="N2" s="4"/>
    </row>
    <row r="3" spans="1:15" x14ac:dyDescent="0.2">
      <c r="A3" s="118"/>
      <c r="B3" s="119">
        <f>'SB1'!C3</f>
        <v>1</v>
      </c>
      <c r="C3" s="119">
        <f>'SB1'!C9</f>
        <v>2</v>
      </c>
      <c r="D3" s="119">
        <f>'SB1'!C15</f>
        <v>3</v>
      </c>
      <c r="E3" s="119">
        <f>'SB1'!C21</f>
        <v>4</v>
      </c>
      <c r="F3" s="119">
        <f>'SB1'!C27</f>
        <v>5</v>
      </c>
      <c r="G3" s="119"/>
      <c r="H3" s="22"/>
      <c r="I3" s="4"/>
      <c r="J3" s="4"/>
      <c r="K3" s="4"/>
    </row>
    <row r="4" spans="1:15" x14ac:dyDescent="0.2">
      <c r="A4" s="118"/>
      <c r="B4" s="119">
        <f>'SB1'!C4</f>
        <v>3</v>
      </c>
      <c r="C4" s="119">
        <f>'SB1'!C10</f>
        <v>2</v>
      </c>
      <c r="D4" s="119">
        <f>'SB1'!C16</f>
        <v>1</v>
      </c>
      <c r="E4" s="119">
        <f>'SB1'!C22</f>
        <v>5</v>
      </c>
      <c r="F4" s="119">
        <f>'SB1'!C28</f>
        <v>4</v>
      </c>
      <c r="G4" s="119"/>
      <c r="H4" s="22"/>
      <c r="I4" s="4"/>
      <c r="J4" s="4"/>
      <c r="K4" s="4"/>
    </row>
    <row r="5" spans="1:15" x14ac:dyDescent="0.2">
      <c r="A5" s="118"/>
      <c r="B5" s="119">
        <f>'SB1'!C5</f>
        <v>4</v>
      </c>
      <c r="C5" s="119">
        <f>'SB1'!C11</f>
        <v>1</v>
      </c>
      <c r="D5" s="119">
        <f>'SB1'!C17</f>
        <v>3</v>
      </c>
      <c r="E5" s="119">
        <f>'SB1'!C23</f>
        <v>5</v>
      </c>
      <c r="F5" s="119">
        <f>'SB1'!C29</f>
        <v>2</v>
      </c>
      <c r="G5" s="119"/>
      <c r="H5" s="22"/>
      <c r="I5" s="4"/>
      <c r="J5" s="4"/>
      <c r="K5" s="4"/>
    </row>
    <row r="6" spans="1:15" x14ac:dyDescent="0.2">
      <c r="A6" s="118"/>
      <c r="B6" s="119">
        <f>'SB1'!C6</f>
        <v>5</v>
      </c>
      <c r="C6" s="119">
        <f>'SB1'!C12</f>
        <v>2</v>
      </c>
      <c r="D6" s="119">
        <f>'SB1'!C18</f>
        <v>1</v>
      </c>
      <c r="E6" s="119">
        <f>'SB1'!C24</f>
        <v>4</v>
      </c>
      <c r="F6" s="119">
        <f>'SB1'!C30</f>
        <v>3</v>
      </c>
      <c r="G6" s="119"/>
      <c r="H6" s="22"/>
      <c r="M6" s="4"/>
      <c r="N6" s="4"/>
      <c r="O6" s="4"/>
    </row>
    <row r="7" spans="1:15" x14ac:dyDescent="0.2">
      <c r="A7" s="118"/>
      <c r="B7" s="119">
        <f>'SB1'!C7</f>
        <v>3</v>
      </c>
      <c r="C7" s="119">
        <f>'SB1'!C13</f>
        <v>2</v>
      </c>
      <c r="D7" s="119">
        <f>'SB1'!C19</f>
        <v>1</v>
      </c>
      <c r="E7" s="119">
        <f>'SB1'!C25</f>
        <v>5</v>
      </c>
      <c r="F7" s="119">
        <f>'SB1'!C31</f>
        <v>4</v>
      </c>
      <c r="G7" s="119"/>
      <c r="H7" s="22"/>
      <c r="I7" s="4"/>
      <c r="J7" s="4"/>
      <c r="K7" s="4"/>
    </row>
    <row r="8" spans="1:15" x14ac:dyDescent="0.2">
      <c r="A8" s="118"/>
      <c r="B8" s="119">
        <f>'SB1'!C8</f>
        <v>4</v>
      </c>
      <c r="C8" s="119">
        <f>'SB1'!C14</f>
        <v>5</v>
      </c>
      <c r="D8" s="119">
        <f>'SB1'!C20</f>
        <v>0</v>
      </c>
      <c r="E8" s="119">
        <f>'SB1'!C26</f>
        <v>3</v>
      </c>
      <c r="F8" s="119">
        <f>'SB1'!C32</f>
        <v>2</v>
      </c>
      <c r="G8" s="119"/>
      <c r="H8" s="22"/>
      <c r="I8" s="4"/>
      <c r="J8" s="4"/>
      <c r="K8" s="4"/>
    </row>
    <row r="9" spans="1:15" x14ac:dyDescent="0.2">
      <c r="A9" s="6" t="s">
        <v>35</v>
      </c>
      <c r="B9" s="4">
        <f t="shared" ref="B9:F9" si="0">SUM(B3:B8)</f>
        <v>20</v>
      </c>
      <c r="C9" s="4">
        <f t="shared" si="0"/>
        <v>14</v>
      </c>
      <c r="D9" s="4">
        <f t="shared" si="0"/>
        <v>9</v>
      </c>
      <c r="E9" s="4">
        <f t="shared" si="0"/>
        <v>26</v>
      </c>
      <c r="F9" s="4">
        <f t="shared" si="0"/>
        <v>20</v>
      </c>
      <c r="G9" s="4"/>
      <c r="H9" s="29"/>
    </row>
    <row r="10" spans="1:15" x14ac:dyDescent="0.2">
      <c r="A10" s="122"/>
      <c r="B10" s="123">
        <f>Clan!C3</f>
        <v>4</v>
      </c>
      <c r="C10" s="123">
        <f>Clan!C10</f>
        <v>2</v>
      </c>
      <c r="D10" s="123">
        <f>Clan!C18</f>
        <v>1</v>
      </c>
      <c r="E10" s="123">
        <f>Clan!C25</f>
        <v>5</v>
      </c>
      <c r="F10" s="123">
        <f>Clan!C32</f>
        <v>4</v>
      </c>
      <c r="G10" s="123"/>
      <c r="H10" s="22"/>
    </row>
    <row r="11" spans="1:15" x14ac:dyDescent="0.2">
      <c r="A11" s="122"/>
      <c r="B11" s="123">
        <f>Clan!C4</f>
        <v>2</v>
      </c>
      <c r="C11" s="123">
        <f>Clan!C11</f>
        <v>3</v>
      </c>
      <c r="D11" s="123">
        <f>Clan!C19</f>
        <v>1</v>
      </c>
      <c r="E11" s="123">
        <f>Clan!C26</f>
        <v>3</v>
      </c>
      <c r="F11" s="123">
        <f>Clan!C33</f>
        <v>5</v>
      </c>
      <c r="G11" s="123"/>
      <c r="H11" s="22"/>
    </row>
    <row r="12" spans="1:15" x14ac:dyDescent="0.2">
      <c r="A12" s="122"/>
      <c r="B12" s="123">
        <f>Clan!C5</f>
        <v>2</v>
      </c>
      <c r="C12" s="123">
        <f>Clan!C14</f>
        <v>2</v>
      </c>
      <c r="D12" s="123">
        <f>Clan!C20</f>
        <v>4</v>
      </c>
      <c r="E12" s="123">
        <f>Clan!C27</f>
        <v>4</v>
      </c>
      <c r="F12" s="123">
        <f>Clan!C35</f>
        <v>1</v>
      </c>
      <c r="G12" s="123"/>
      <c r="H12" s="22"/>
    </row>
    <row r="13" spans="1:15" x14ac:dyDescent="0.2">
      <c r="A13" s="122"/>
      <c r="B13" s="123">
        <f>Clan!C6</f>
        <v>3</v>
      </c>
      <c r="C13" s="123">
        <f>Clan!C15</f>
        <v>1</v>
      </c>
      <c r="D13" s="123">
        <f>Clan!C21</f>
        <v>2</v>
      </c>
      <c r="E13" s="123">
        <f>Clan!C28</f>
        <v>3</v>
      </c>
      <c r="F13" s="123">
        <f>Clan!C36</f>
        <v>1</v>
      </c>
      <c r="G13" s="123"/>
      <c r="H13" s="22"/>
    </row>
    <row r="14" spans="1:15" x14ac:dyDescent="0.2">
      <c r="A14" s="122"/>
      <c r="B14" s="123">
        <f>Clan!C8</f>
        <v>1</v>
      </c>
      <c r="C14" s="123">
        <f>Clan!C16</f>
        <v>4</v>
      </c>
      <c r="D14" s="123">
        <f>Clan!C23</f>
        <v>2</v>
      </c>
      <c r="E14" s="123">
        <f>Clan!C29</f>
        <v>5</v>
      </c>
      <c r="F14" s="123">
        <f>Clan!C37</f>
        <v>5</v>
      </c>
      <c r="G14" s="123"/>
      <c r="H14" s="22"/>
    </row>
    <row r="15" spans="1:15" x14ac:dyDescent="0.2">
      <c r="A15" s="122"/>
      <c r="B15" s="123">
        <f>Clan!C9</f>
        <v>3</v>
      </c>
      <c r="C15" s="123">
        <f>Clan!C17</f>
        <v>5</v>
      </c>
      <c r="D15" s="123">
        <f>Clan!C24</f>
        <v>4</v>
      </c>
      <c r="E15" s="123">
        <f>Clan!C30</f>
        <v>3</v>
      </c>
      <c r="F15" s="123">
        <f>Clan!C38</f>
        <v>5</v>
      </c>
      <c r="G15" s="123"/>
      <c r="H15" s="22"/>
      <c r="K15" s="27"/>
    </row>
    <row r="16" spans="1:15" x14ac:dyDescent="0.2">
      <c r="A16" s="6" t="s">
        <v>33</v>
      </c>
      <c r="B16" s="4">
        <f t="shared" ref="B16:F16" si="1">SUM(B10:B15)</f>
        <v>15</v>
      </c>
      <c r="C16" s="4">
        <f t="shared" si="1"/>
        <v>17</v>
      </c>
      <c r="D16" s="4">
        <f t="shared" si="1"/>
        <v>14</v>
      </c>
      <c r="E16" s="4">
        <f t="shared" si="1"/>
        <v>23</v>
      </c>
      <c r="F16" s="4">
        <f t="shared" si="1"/>
        <v>21</v>
      </c>
      <c r="G16" s="4"/>
      <c r="H16" s="29"/>
      <c r="K16" s="27"/>
    </row>
    <row r="17" spans="1:11" x14ac:dyDescent="0.2">
      <c r="A17" s="120"/>
      <c r="B17" s="121">
        <f>Lech1!C4</f>
        <v>3</v>
      </c>
      <c r="C17" s="121">
        <f>Lech1!C11</f>
        <v>2</v>
      </c>
      <c r="D17" s="121">
        <f>Lech1!C21</f>
        <v>2</v>
      </c>
      <c r="E17" s="121">
        <f>Lech1!C30</f>
        <v>4</v>
      </c>
      <c r="F17" s="121">
        <f>Lech1!C37</f>
        <v>5</v>
      </c>
      <c r="G17" s="121"/>
      <c r="H17" s="22"/>
      <c r="K17" s="27"/>
    </row>
    <row r="18" spans="1:11" x14ac:dyDescent="0.2">
      <c r="A18" s="120"/>
      <c r="B18" s="121">
        <f>Lech1!C5</f>
        <v>3</v>
      </c>
      <c r="C18" s="121">
        <f>Lech1!C14</f>
        <v>1</v>
      </c>
      <c r="D18" s="121">
        <f>Lech1!C23</f>
        <v>1</v>
      </c>
      <c r="E18" s="121">
        <f>Lech1!C31</f>
        <v>4</v>
      </c>
      <c r="F18" s="121">
        <f>Lech1!C38</f>
        <v>3</v>
      </c>
      <c r="G18" s="121"/>
      <c r="H18" s="22"/>
      <c r="K18" s="27"/>
    </row>
    <row r="19" spans="1:11" x14ac:dyDescent="0.2">
      <c r="A19" s="120"/>
      <c r="B19" s="121">
        <f>Lech1!C6</f>
        <v>3</v>
      </c>
      <c r="C19" s="121">
        <f>Lech1!C16</f>
        <v>1</v>
      </c>
      <c r="D19" s="121">
        <f>Lech1!C25</f>
        <v>1</v>
      </c>
      <c r="E19" s="121">
        <f>Lech1!C32</f>
        <v>4</v>
      </c>
      <c r="F19" s="121">
        <f>Lech1!C40</f>
        <v>5</v>
      </c>
      <c r="G19" s="121"/>
      <c r="H19" s="22"/>
      <c r="K19" s="27"/>
    </row>
    <row r="20" spans="1:11" x14ac:dyDescent="0.2">
      <c r="A20" s="120"/>
      <c r="B20" s="121">
        <f>Lech1!C3</f>
        <v>3</v>
      </c>
      <c r="C20" s="121">
        <f>Lech1!C15</f>
        <v>3</v>
      </c>
      <c r="D20" s="121">
        <f>Lech1!C27</f>
        <v>4</v>
      </c>
      <c r="E20" s="121">
        <f>Lech1!C33</f>
        <v>5</v>
      </c>
      <c r="F20" s="121">
        <f>Lech1!C41</f>
        <v>1</v>
      </c>
      <c r="G20" s="121"/>
      <c r="H20" s="22"/>
      <c r="K20" s="27"/>
    </row>
    <row r="21" spans="1:11" x14ac:dyDescent="0.2">
      <c r="A21" s="120"/>
      <c r="B21" s="121">
        <f>Lech1!C8</f>
        <v>5</v>
      </c>
      <c r="C21" s="121">
        <f>Lech1!C12</f>
        <v>2</v>
      </c>
      <c r="D21" s="121">
        <f>Lech1!C28</f>
        <v>2</v>
      </c>
      <c r="E21" s="121">
        <f>Lech1!C34</f>
        <v>2</v>
      </c>
      <c r="F21" s="121">
        <f>Lech1!C42</f>
        <v>4</v>
      </c>
      <c r="G21" s="121"/>
      <c r="H21" s="22"/>
      <c r="K21" s="27"/>
    </row>
    <row r="22" spans="1:11" x14ac:dyDescent="0.2">
      <c r="A22" s="120"/>
      <c r="B22" s="121">
        <f>Lech1!C10</f>
        <v>5</v>
      </c>
      <c r="C22" s="121">
        <f>Lech1!C19</f>
        <v>4</v>
      </c>
      <c r="D22" s="121">
        <f>Lech1!C29</f>
        <v>1</v>
      </c>
      <c r="E22" s="121">
        <f>Lech1!C35</f>
        <v>2</v>
      </c>
      <c r="F22" s="121">
        <f>Lech1!C44</f>
        <v>5</v>
      </c>
      <c r="G22" s="121"/>
      <c r="H22" s="22"/>
      <c r="K22" s="27"/>
    </row>
    <row r="23" spans="1:11" x14ac:dyDescent="0.2">
      <c r="A23" s="25" t="s">
        <v>34</v>
      </c>
      <c r="B23" s="4">
        <f t="shared" ref="B23:F23" si="2">SUM(B17:B22)</f>
        <v>22</v>
      </c>
      <c r="C23" s="4">
        <f t="shared" si="2"/>
        <v>13</v>
      </c>
      <c r="D23" s="4">
        <f t="shared" si="2"/>
        <v>11</v>
      </c>
      <c r="E23" s="4">
        <f t="shared" si="2"/>
        <v>21</v>
      </c>
      <c r="F23" s="4">
        <f t="shared" si="2"/>
        <v>23</v>
      </c>
      <c r="G23" s="4"/>
      <c r="H23" s="29"/>
    </row>
    <row r="24" spans="1:11" x14ac:dyDescent="0.2">
      <c r="A24" s="124"/>
      <c r="B24" s="125">
        <f>'Rad1'!C3</f>
        <v>3</v>
      </c>
      <c r="C24" s="125">
        <f>'Rad1'!C11</f>
        <v>4</v>
      </c>
      <c r="D24" s="125">
        <f>'Rad1'!C20</f>
        <v>1</v>
      </c>
      <c r="E24" s="125">
        <f>'Rad1'!C30</f>
        <v>3</v>
      </c>
      <c r="F24" s="125">
        <f>'Rad1'!C37</f>
        <v>2</v>
      </c>
      <c r="G24" s="125"/>
      <c r="H24" s="22"/>
    </row>
    <row r="25" spans="1:11" x14ac:dyDescent="0.2">
      <c r="A25" s="124"/>
      <c r="B25" s="125">
        <f>'Rad1'!C4</f>
        <v>3</v>
      </c>
      <c r="C25" s="125">
        <f>'Rad1'!C12</f>
        <v>1</v>
      </c>
      <c r="D25" s="125">
        <f>'Rad1'!C21</f>
        <v>1</v>
      </c>
      <c r="E25" s="125">
        <f>'Rad1'!C31</f>
        <v>2</v>
      </c>
      <c r="F25" s="125">
        <f>'Rad1'!C38</f>
        <v>2</v>
      </c>
      <c r="G25" s="125"/>
      <c r="H25" s="22"/>
    </row>
    <row r="26" spans="1:11" x14ac:dyDescent="0.2">
      <c r="A26" s="124"/>
      <c r="B26" s="125">
        <f>'Rad1'!C5</f>
        <v>4</v>
      </c>
      <c r="C26" s="125">
        <f>'Rad1'!C14</f>
        <v>1</v>
      </c>
      <c r="D26" s="125">
        <f>'Rad1'!C22</f>
        <v>3</v>
      </c>
      <c r="E26" s="125">
        <f>'Rad1'!C32</f>
        <v>2</v>
      </c>
      <c r="F26" s="125">
        <f>'Rad1'!C40</f>
        <v>5</v>
      </c>
      <c r="G26" s="125"/>
      <c r="H26" s="22"/>
    </row>
    <row r="27" spans="1:11" x14ac:dyDescent="0.2">
      <c r="A27" s="124"/>
      <c r="B27" s="125">
        <f>'Rad1'!C6</f>
        <v>5</v>
      </c>
      <c r="C27" s="125">
        <f>'Rad1'!C15</f>
        <v>5</v>
      </c>
      <c r="D27" s="125">
        <f>'Rad1'!C23</f>
        <v>2</v>
      </c>
      <c r="E27" s="125">
        <f>'Rad1'!C33</f>
        <v>3</v>
      </c>
      <c r="F27" s="125">
        <f>'Rad1'!C41</f>
        <v>1</v>
      </c>
      <c r="G27" s="125"/>
      <c r="H27" s="22"/>
    </row>
    <row r="28" spans="1:11" x14ac:dyDescent="0.2">
      <c r="A28" s="124"/>
      <c r="B28" s="125">
        <f>'Rad1'!C8</f>
        <v>5</v>
      </c>
      <c r="C28" s="125">
        <f>'Rad1'!C16</f>
        <v>4</v>
      </c>
      <c r="D28" s="125">
        <f>'Rad1'!C27</f>
        <v>5</v>
      </c>
      <c r="E28" s="125">
        <f>'Rad1'!C34</f>
        <v>2</v>
      </c>
      <c r="F28" s="125">
        <f>'Rad1'!C42</f>
        <v>4</v>
      </c>
      <c r="G28" s="125"/>
      <c r="H28" s="22"/>
    </row>
    <row r="29" spans="1:11" x14ac:dyDescent="0.2">
      <c r="A29" s="124"/>
      <c r="B29" s="125">
        <f>'Rad1'!C10</f>
        <v>4</v>
      </c>
      <c r="C29" s="125">
        <f>'Rad1'!C19</f>
        <v>3</v>
      </c>
      <c r="D29" s="125">
        <f>'Rad1'!C28</f>
        <v>1</v>
      </c>
      <c r="E29" s="125">
        <f>'Rad1'!C35</f>
        <v>4</v>
      </c>
      <c r="F29" s="125">
        <f>'Rad1'!C44</f>
        <v>5</v>
      </c>
      <c r="G29" s="125"/>
      <c r="H29" s="22"/>
    </row>
    <row r="30" spans="1:11" x14ac:dyDescent="0.2">
      <c r="A30" s="25" t="s">
        <v>21</v>
      </c>
      <c r="B30" s="4">
        <f t="shared" ref="B30:F30" si="3">SUM(B24:B29)</f>
        <v>24</v>
      </c>
      <c r="C30" s="4">
        <f t="shared" si="3"/>
        <v>18</v>
      </c>
      <c r="D30" s="4">
        <f t="shared" si="3"/>
        <v>13</v>
      </c>
      <c r="E30" s="4">
        <f t="shared" si="3"/>
        <v>16</v>
      </c>
      <c r="F30" s="4">
        <f t="shared" si="3"/>
        <v>19</v>
      </c>
      <c r="G30" s="4"/>
      <c r="H30" s="29"/>
    </row>
    <row r="31" spans="1:11" x14ac:dyDescent="0.2">
      <c r="A31" s="126"/>
      <c r="B31" s="127">
        <f>Pew!C3</f>
        <v>5</v>
      </c>
      <c r="C31" s="127">
        <f>Pew!C11</f>
        <v>1</v>
      </c>
      <c r="D31" s="127">
        <f>Pew!C22</f>
        <v>2</v>
      </c>
      <c r="E31" s="127">
        <f>Pew!C33</f>
        <v>5</v>
      </c>
      <c r="F31" s="127">
        <f>Pew!C40</f>
        <v>5</v>
      </c>
      <c r="G31" s="127"/>
      <c r="H31" s="22"/>
    </row>
    <row r="32" spans="1:11" x14ac:dyDescent="0.2">
      <c r="A32" s="126"/>
      <c r="B32" s="127">
        <f>Pew!C4</f>
        <v>3</v>
      </c>
      <c r="C32" s="127">
        <f>Pew!C14</f>
        <v>2</v>
      </c>
      <c r="D32" s="127">
        <f>Pew!C23</f>
        <v>0</v>
      </c>
      <c r="E32" s="127">
        <f>Pew!C34</f>
        <v>3</v>
      </c>
      <c r="F32" s="127">
        <f>Pew!C44</f>
        <v>1</v>
      </c>
      <c r="G32" s="127"/>
      <c r="H32" s="22"/>
    </row>
    <row r="33" spans="1:8" x14ac:dyDescent="0.2">
      <c r="A33" s="126"/>
      <c r="B33" s="127">
        <f>Pew!C5</f>
        <v>5</v>
      </c>
      <c r="C33" s="127">
        <f>Pew!C15</f>
        <v>2</v>
      </c>
      <c r="D33" s="127">
        <f>Pew!C24</f>
        <v>0</v>
      </c>
      <c r="E33" s="127">
        <f>Pew!C35</f>
        <v>3</v>
      </c>
      <c r="F33" s="127">
        <f>Pew!C45</f>
        <v>3</v>
      </c>
      <c r="G33" s="127"/>
      <c r="H33" s="22"/>
    </row>
    <row r="34" spans="1:8" x14ac:dyDescent="0.2">
      <c r="A34" s="126"/>
      <c r="B34" s="127">
        <f>Pew!C6</f>
        <v>2</v>
      </c>
      <c r="C34" s="127">
        <f>Pew!C16</f>
        <v>2</v>
      </c>
      <c r="D34" s="127">
        <f>Pew!C25</f>
        <v>3</v>
      </c>
      <c r="E34" s="127">
        <f>Pew!C36</f>
        <v>4</v>
      </c>
      <c r="F34" s="127">
        <f>Pew!C46</f>
        <v>4</v>
      </c>
      <c r="G34" s="127"/>
      <c r="H34" s="22"/>
    </row>
    <row r="35" spans="1:8" x14ac:dyDescent="0.2">
      <c r="A35" s="126"/>
      <c r="B35" s="127">
        <f>Pew!C8</f>
        <v>3</v>
      </c>
      <c r="C35" s="127">
        <f>Pew!C19</f>
        <v>2</v>
      </c>
      <c r="D35" s="127">
        <f>Pew!C30</f>
        <v>5</v>
      </c>
      <c r="E35" s="127">
        <f>Pew!C38</f>
        <v>4</v>
      </c>
      <c r="F35" s="127">
        <f>Pew!C47</f>
        <v>5</v>
      </c>
      <c r="G35" s="127"/>
      <c r="H35" s="22"/>
    </row>
    <row r="36" spans="1:8" x14ac:dyDescent="0.2">
      <c r="A36" s="126"/>
      <c r="B36" s="127">
        <f>Pew!C10</f>
        <v>4</v>
      </c>
      <c r="C36" s="127">
        <f>Pew!C20</f>
        <v>1</v>
      </c>
      <c r="D36" s="127">
        <f>Pew!C31</f>
        <v>1</v>
      </c>
      <c r="E36" s="127">
        <f>Pew!C39</f>
        <v>4</v>
      </c>
      <c r="F36" s="127">
        <f>Pew!C48</f>
        <v>4</v>
      </c>
      <c r="G36" s="127"/>
      <c r="H36" s="22"/>
    </row>
    <row r="37" spans="1:8" x14ac:dyDescent="0.2">
      <c r="A37" s="25" t="s">
        <v>22</v>
      </c>
      <c r="B37" s="4">
        <f t="shared" ref="B37:F37" si="4">SUM(B31:B36)</f>
        <v>22</v>
      </c>
      <c r="C37" s="4">
        <f t="shared" si="4"/>
        <v>10</v>
      </c>
      <c r="D37" s="4">
        <f t="shared" si="4"/>
        <v>11</v>
      </c>
      <c r="E37" s="4">
        <f t="shared" si="4"/>
        <v>23</v>
      </c>
      <c r="F37" s="4">
        <f t="shared" si="4"/>
        <v>22</v>
      </c>
      <c r="G37" s="4"/>
      <c r="H37" s="4"/>
    </row>
    <row r="38" spans="1:8" x14ac:dyDescent="0.2">
      <c r="B38" s="4" t="s">
        <v>6</v>
      </c>
      <c r="C38" s="4" t="s">
        <v>10</v>
      </c>
      <c r="D38" s="4" t="s">
        <v>59</v>
      </c>
      <c r="E38" s="4" t="s">
        <v>3</v>
      </c>
      <c r="F38" s="4" t="s">
        <v>19</v>
      </c>
      <c r="G38" s="4"/>
      <c r="H38" s="4"/>
    </row>
    <row r="39" spans="1:8" x14ac:dyDescent="0.2">
      <c r="B39" s="4">
        <f t="shared" ref="B39:F39" si="5">B9+B16+B23+B30+B37</f>
        <v>103</v>
      </c>
      <c r="C39" s="4">
        <f t="shared" si="5"/>
        <v>72</v>
      </c>
      <c r="D39" s="4">
        <f t="shared" si="5"/>
        <v>58</v>
      </c>
      <c r="E39" s="4">
        <f t="shared" si="5"/>
        <v>109</v>
      </c>
      <c r="F39" s="4">
        <f t="shared" si="5"/>
        <v>105</v>
      </c>
      <c r="G39" s="4"/>
      <c r="H39" s="4"/>
    </row>
    <row r="41" spans="1:8" x14ac:dyDescent="0.2">
      <c r="F41" s="24" t="s">
        <v>15</v>
      </c>
      <c r="G41" s="25" t="s">
        <v>14</v>
      </c>
    </row>
    <row r="42" spans="1:8" x14ac:dyDescent="0.2">
      <c r="A42" s="6"/>
      <c r="B42" s="4"/>
      <c r="C42" s="4" t="str">
        <f>B38</f>
        <v>Isis A</v>
      </c>
      <c r="D42" s="4">
        <f>B39</f>
        <v>103</v>
      </c>
      <c r="E42" s="4"/>
      <c r="F42" s="26">
        <f>'Team Weights'!B15</f>
        <v>113</v>
      </c>
      <c r="G42" s="26">
        <f>'Team Weights'!C15</f>
        <v>14</v>
      </c>
      <c r="H42" s="26">
        <f>'Team Weights'!D15</f>
        <v>8</v>
      </c>
    </row>
    <row r="43" spans="1:8" x14ac:dyDescent="0.2">
      <c r="A43" s="6"/>
      <c r="B43" s="4"/>
      <c r="C43" s="4" t="str">
        <f>C38</f>
        <v>Isis B</v>
      </c>
      <c r="D43" s="4">
        <f>C39</f>
        <v>72</v>
      </c>
      <c r="E43" s="4"/>
      <c r="F43" s="26">
        <f>'Team Weights'!E15</f>
        <v>87</v>
      </c>
      <c r="G43" s="26">
        <f>'Team Weights'!F15</f>
        <v>14</v>
      </c>
      <c r="H43" s="26">
        <f>'Team Weights'!G15</f>
        <v>0</v>
      </c>
    </row>
    <row r="44" spans="1:8" x14ac:dyDescent="0.2">
      <c r="A44" s="6"/>
      <c r="B44" s="4"/>
      <c r="C44" s="4" t="str">
        <f>D38</f>
        <v>isis C</v>
      </c>
      <c r="D44" s="4">
        <f>D39</f>
        <v>58</v>
      </c>
      <c r="F44" s="26">
        <f>'Team Weights'!H15</f>
        <v>60</v>
      </c>
      <c r="G44" s="26">
        <f>'Team Weights'!I15</f>
        <v>9</v>
      </c>
      <c r="H44" s="26">
        <f>'Team Weights'!J15</f>
        <v>0</v>
      </c>
    </row>
    <row r="45" spans="1:8" x14ac:dyDescent="0.2">
      <c r="A45" s="6"/>
      <c r="B45" s="4"/>
      <c r="C45" s="4" t="str">
        <f>E38</f>
        <v>Radcot</v>
      </c>
      <c r="D45" s="4">
        <f>E39</f>
        <v>109</v>
      </c>
      <c r="E45" s="4"/>
      <c r="F45" s="26">
        <f>'Team Weights'!K15</f>
        <v>138</v>
      </c>
      <c r="G45" s="26">
        <f>'Team Weights'!L15</f>
        <v>10</v>
      </c>
      <c r="H45" s="26">
        <f>'Team Weights'!M15</f>
        <v>8</v>
      </c>
    </row>
    <row r="46" spans="1:8" x14ac:dyDescent="0.2">
      <c r="A46" s="6"/>
      <c r="B46" s="4"/>
      <c r="C46" s="4" t="str">
        <f>F38</f>
        <v>Pewsey 1</v>
      </c>
      <c r="D46" s="4">
        <f>F39</f>
        <v>105</v>
      </c>
      <c r="E46" s="4"/>
      <c r="F46" s="26">
        <f>'Team Weights'!N15</f>
        <v>102</v>
      </c>
      <c r="G46" s="26">
        <f>'Team Weights'!O15</f>
        <v>5</v>
      </c>
      <c r="H46" s="26">
        <f>'Team Weights'!P15</f>
        <v>8</v>
      </c>
    </row>
    <row r="47" spans="1:8" x14ac:dyDescent="0.2">
      <c r="B47" s="4"/>
      <c r="C47" s="4"/>
      <c r="D47" s="4"/>
      <c r="E47" s="4"/>
      <c r="F47" s="26"/>
      <c r="G47" s="26"/>
    </row>
    <row r="48" spans="1:8" ht="15.75" x14ac:dyDescent="0.25">
      <c r="B48" s="39" t="s">
        <v>87</v>
      </c>
      <c r="C48" s="193" t="s">
        <v>27</v>
      </c>
      <c r="D48" s="193"/>
      <c r="E48" s="41" t="s">
        <v>115</v>
      </c>
      <c r="F48" s="40"/>
      <c r="G48" s="100"/>
    </row>
    <row r="49" spans="2:7" ht="15.75" x14ac:dyDescent="0.25">
      <c r="B49" s="39" t="s">
        <v>88</v>
      </c>
      <c r="C49" s="193" t="s">
        <v>30</v>
      </c>
      <c r="D49" s="193"/>
      <c r="E49" s="41" t="s">
        <v>116</v>
      </c>
      <c r="F49" s="40"/>
      <c r="G49" s="99"/>
    </row>
    <row r="50" spans="2:7" ht="15.75" x14ac:dyDescent="0.25">
      <c r="B50" s="39" t="s">
        <v>89</v>
      </c>
      <c r="C50" s="193" t="s">
        <v>28</v>
      </c>
      <c r="D50" s="193"/>
      <c r="E50" s="41" t="s">
        <v>117</v>
      </c>
      <c r="F50" s="40"/>
      <c r="G50" s="99"/>
    </row>
    <row r="51" spans="2:7" ht="15.75" x14ac:dyDescent="0.25">
      <c r="B51" s="39" t="s">
        <v>86</v>
      </c>
      <c r="C51" s="193" t="s">
        <v>29</v>
      </c>
      <c r="D51" s="193"/>
      <c r="E51" s="41" t="s">
        <v>118</v>
      </c>
      <c r="F51" s="40"/>
      <c r="G51" s="100"/>
    </row>
    <row r="52" spans="2:7" ht="15.75" x14ac:dyDescent="0.25">
      <c r="B52" s="39" t="s">
        <v>90</v>
      </c>
      <c r="C52" s="193" t="s">
        <v>91</v>
      </c>
      <c r="D52" s="193"/>
      <c r="E52" s="41" t="s">
        <v>119</v>
      </c>
      <c r="F52" s="40"/>
      <c r="G52" s="100"/>
    </row>
    <row r="53" spans="2:7" ht="15.75" x14ac:dyDescent="0.25">
      <c r="B53" s="39"/>
      <c r="C53" s="193"/>
      <c r="D53" s="193"/>
      <c r="E53" s="41"/>
      <c r="F53" s="40"/>
      <c r="G53" s="100"/>
    </row>
  </sheetData>
  <mergeCells count="6">
    <mergeCell ref="C53:D53"/>
    <mergeCell ref="C48:D48"/>
    <mergeCell ref="C49:D49"/>
    <mergeCell ref="C50:D50"/>
    <mergeCell ref="C51:D51"/>
    <mergeCell ref="C52:D52"/>
  </mergeCells>
  <phoneticPr fontId="1" type="noConversion"/>
  <pageMargins left="0.23622047244094491" right="0.23622047244094491" top="0.74803149606299213" bottom="0" header="0.31496062992125984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zoomScaleNormal="100" workbookViewId="0">
      <selection activeCell="A27" sqref="A27:A32"/>
    </sheetView>
  </sheetViews>
  <sheetFormatPr defaultRowHeight="15.75" x14ac:dyDescent="0.25"/>
  <cols>
    <col min="1" max="1" width="20.28515625" style="51" customWidth="1"/>
    <col min="2" max="2" width="20.140625" style="51" customWidth="1"/>
    <col min="3" max="3" width="9.42578125" style="60" customWidth="1"/>
    <col min="4" max="4" width="12.42578125" style="52" customWidth="1"/>
    <col min="5" max="5" width="11.28515625" style="52" customWidth="1"/>
    <col min="6" max="7" width="12.5703125" style="52" customWidth="1"/>
    <col min="8" max="8" width="15.5703125" style="51" customWidth="1"/>
    <col min="9" max="16384" width="9.140625" style="51"/>
  </cols>
  <sheetData>
    <row r="1" spans="1:11" ht="54" customHeight="1" x14ac:dyDescent="0.6">
      <c r="A1" s="194" t="s">
        <v>45</v>
      </c>
      <c r="B1" s="195"/>
      <c r="C1" s="195"/>
      <c r="D1" s="195"/>
      <c r="E1" s="195"/>
    </row>
    <row r="2" spans="1:11" x14ac:dyDescent="0.25">
      <c r="A2" s="51" t="s">
        <v>0</v>
      </c>
      <c r="B2" s="51" t="s">
        <v>4</v>
      </c>
      <c r="C2" s="60" t="s">
        <v>5</v>
      </c>
      <c r="D2" s="52" t="s">
        <v>7</v>
      </c>
      <c r="E2" s="52" t="s">
        <v>8</v>
      </c>
      <c r="F2" s="52" t="s">
        <v>9</v>
      </c>
      <c r="G2" s="52" t="s">
        <v>37</v>
      </c>
    </row>
    <row r="3" spans="1:11" x14ac:dyDescent="0.25">
      <c r="A3" s="53" t="s">
        <v>53</v>
      </c>
      <c r="B3" s="54" t="s">
        <v>6</v>
      </c>
      <c r="C3" s="62">
        <v>1</v>
      </c>
      <c r="D3" s="94">
        <v>0</v>
      </c>
      <c r="E3" s="56">
        <v>10</v>
      </c>
      <c r="F3" s="56">
        <v>0</v>
      </c>
      <c r="G3" s="56" t="s">
        <v>47</v>
      </c>
      <c r="I3" s="51">
        <f>SUM(D3:D8)</f>
        <v>26</v>
      </c>
      <c r="J3" s="51">
        <f>SUM(E3:E8)</f>
        <v>49</v>
      </c>
      <c r="K3" s="51">
        <f>SUM(F3:F8)</f>
        <v>0</v>
      </c>
    </row>
    <row r="4" spans="1:11" x14ac:dyDescent="0.25">
      <c r="A4" s="53" t="s">
        <v>54</v>
      </c>
      <c r="B4" s="54" t="s">
        <v>6</v>
      </c>
      <c r="C4" s="62">
        <v>3</v>
      </c>
      <c r="D4" s="56">
        <v>3</v>
      </c>
      <c r="E4" s="56">
        <v>8</v>
      </c>
      <c r="F4" s="56">
        <v>0</v>
      </c>
      <c r="G4" s="56" t="s">
        <v>48</v>
      </c>
    </row>
    <row r="5" spans="1:11" x14ac:dyDescent="0.25">
      <c r="A5" s="53" t="s">
        <v>55</v>
      </c>
      <c r="B5" s="54" t="s">
        <v>6</v>
      </c>
      <c r="C5" s="62">
        <v>4</v>
      </c>
      <c r="D5" s="56">
        <v>4</v>
      </c>
      <c r="E5" s="56">
        <v>7</v>
      </c>
      <c r="F5" s="56">
        <v>0</v>
      </c>
      <c r="G5" s="56" t="s">
        <v>49</v>
      </c>
    </row>
    <row r="6" spans="1:11" x14ac:dyDescent="0.25">
      <c r="A6" s="53" t="s">
        <v>56</v>
      </c>
      <c r="B6" s="54" t="s">
        <v>6</v>
      </c>
      <c r="C6" s="62">
        <v>5</v>
      </c>
      <c r="D6" s="56">
        <v>9</v>
      </c>
      <c r="E6" s="56">
        <v>14</v>
      </c>
      <c r="F6" s="56">
        <v>0</v>
      </c>
      <c r="G6" s="56" t="s">
        <v>50</v>
      </c>
    </row>
    <row r="7" spans="1:11" x14ac:dyDescent="0.25">
      <c r="A7" s="53" t="s">
        <v>57</v>
      </c>
      <c r="B7" s="54" t="s">
        <v>6</v>
      </c>
      <c r="C7" s="62">
        <v>3</v>
      </c>
      <c r="D7" s="56">
        <v>5</v>
      </c>
      <c r="E7" s="56">
        <v>0</v>
      </c>
      <c r="F7" s="56">
        <v>0</v>
      </c>
      <c r="G7" s="56" t="s">
        <v>51</v>
      </c>
    </row>
    <row r="8" spans="1:11" ht="16.5" thickBot="1" x14ac:dyDescent="0.3">
      <c r="A8" s="68" t="s">
        <v>58</v>
      </c>
      <c r="B8" s="69" t="s">
        <v>6</v>
      </c>
      <c r="C8" s="70">
        <v>4</v>
      </c>
      <c r="D8" s="71">
        <v>5</v>
      </c>
      <c r="E8" s="71">
        <v>10</v>
      </c>
      <c r="F8" s="71">
        <v>0</v>
      </c>
      <c r="G8" s="71" t="s">
        <v>52</v>
      </c>
      <c r="H8" s="51" t="s">
        <v>6</v>
      </c>
      <c r="I8" s="58">
        <f>I3+TRUNC(J3/16)</f>
        <v>29</v>
      </c>
      <c r="J8" s="58">
        <f>J3-(TRUNC(J3/16)*16)+TRUNC(K3/16)</f>
        <v>1</v>
      </c>
      <c r="K8" s="58">
        <f>K3-(TRUNC(K3/16)*16)</f>
        <v>0</v>
      </c>
    </row>
    <row r="9" spans="1:11" ht="16.5" thickTop="1" x14ac:dyDescent="0.25">
      <c r="A9" s="73" t="s">
        <v>62</v>
      </c>
      <c r="B9" s="74" t="s">
        <v>10</v>
      </c>
      <c r="C9" s="75">
        <v>2</v>
      </c>
      <c r="D9" s="76">
        <v>1</v>
      </c>
      <c r="E9" s="76">
        <v>10</v>
      </c>
      <c r="F9" s="76">
        <v>0</v>
      </c>
      <c r="G9" s="76" t="s">
        <v>47</v>
      </c>
    </row>
    <row r="10" spans="1:11" x14ac:dyDescent="0.25">
      <c r="A10" s="53" t="s">
        <v>63</v>
      </c>
      <c r="B10" s="59" t="s">
        <v>10</v>
      </c>
      <c r="C10" s="62">
        <v>2</v>
      </c>
      <c r="D10" s="56">
        <v>1</v>
      </c>
      <c r="E10" s="56">
        <v>0</v>
      </c>
      <c r="F10" s="56">
        <v>0</v>
      </c>
      <c r="G10" s="56" t="s">
        <v>48</v>
      </c>
      <c r="I10" s="51">
        <f>SUM(D9:D14)</f>
        <v>18</v>
      </c>
      <c r="J10" s="51">
        <f>SUM(E9:E14)</f>
        <v>38</v>
      </c>
      <c r="K10" s="51">
        <f>SUM(F9:F14)</f>
        <v>0</v>
      </c>
    </row>
    <row r="11" spans="1:11" x14ac:dyDescent="0.25">
      <c r="A11" s="53" t="s">
        <v>64</v>
      </c>
      <c r="B11" s="59" t="s">
        <v>10</v>
      </c>
      <c r="C11" s="62">
        <v>1</v>
      </c>
      <c r="D11" s="56">
        <v>1</v>
      </c>
      <c r="E11" s="56">
        <v>6</v>
      </c>
      <c r="F11" s="56">
        <v>0</v>
      </c>
      <c r="G11" s="56" t="s">
        <v>49</v>
      </c>
    </row>
    <row r="12" spans="1:11" x14ac:dyDescent="0.25">
      <c r="A12" s="53" t="s">
        <v>65</v>
      </c>
      <c r="B12" s="59" t="s">
        <v>10</v>
      </c>
      <c r="C12" s="62">
        <v>2</v>
      </c>
      <c r="D12" s="56">
        <v>5</v>
      </c>
      <c r="E12" s="56">
        <v>1</v>
      </c>
      <c r="F12" s="56">
        <v>0</v>
      </c>
      <c r="G12" s="56" t="s">
        <v>50</v>
      </c>
    </row>
    <row r="13" spans="1:11" x14ac:dyDescent="0.25">
      <c r="A13" s="53" t="s">
        <v>66</v>
      </c>
      <c r="B13" s="59" t="s">
        <v>10</v>
      </c>
      <c r="C13" s="62">
        <v>2</v>
      </c>
      <c r="D13" s="57">
        <v>2</v>
      </c>
      <c r="E13" s="57">
        <v>13</v>
      </c>
      <c r="F13" s="57">
        <v>0</v>
      </c>
      <c r="G13" s="57" t="s">
        <v>51</v>
      </c>
    </row>
    <row r="14" spans="1:11" ht="16.5" thickBot="1" x14ac:dyDescent="0.3">
      <c r="A14" s="68" t="s">
        <v>67</v>
      </c>
      <c r="B14" s="78" t="s">
        <v>10</v>
      </c>
      <c r="C14" s="70">
        <v>5</v>
      </c>
      <c r="D14" s="80">
        <v>8</v>
      </c>
      <c r="E14" s="80">
        <v>8</v>
      </c>
      <c r="F14" s="80">
        <v>0</v>
      </c>
      <c r="G14" s="80" t="s">
        <v>52</v>
      </c>
      <c r="H14" s="51" t="s">
        <v>10</v>
      </c>
      <c r="I14" s="58">
        <f>I10+TRUNC(J10/16)</f>
        <v>20</v>
      </c>
      <c r="J14" s="58">
        <f>J10-(TRUNC(J10/16)*16)+TRUNC(K10/16)</f>
        <v>6</v>
      </c>
      <c r="K14" s="58">
        <f>K10-(TRUNC(K10/16)*16)</f>
        <v>0</v>
      </c>
    </row>
    <row r="15" spans="1:11" ht="16.5" thickTop="1" x14ac:dyDescent="0.25">
      <c r="A15" s="73" t="s">
        <v>68</v>
      </c>
      <c r="B15" s="81" t="s">
        <v>43</v>
      </c>
      <c r="C15" s="75">
        <v>3</v>
      </c>
      <c r="D15" s="76">
        <v>1</v>
      </c>
      <c r="E15" s="76">
        <v>11</v>
      </c>
      <c r="F15" s="76">
        <v>0</v>
      </c>
      <c r="G15" s="76" t="s">
        <v>47</v>
      </c>
    </row>
    <row r="16" spans="1:11" x14ac:dyDescent="0.25">
      <c r="A16" s="53" t="s">
        <v>69</v>
      </c>
      <c r="B16" s="54" t="s">
        <v>44</v>
      </c>
      <c r="C16" s="63">
        <v>1</v>
      </c>
      <c r="D16" s="56">
        <v>0</v>
      </c>
      <c r="E16" s="56">
        <v>1</v>
      </c>
      <c r="F16" s="56">
        <v>0</v>
      </c>
      <c r="G16" s="56" t="s">
        <v>48</v>
      </c>
      <c r="I16" s="51">
        <f>SUM(D15:D20)</f>
        <v>7</v>
      </c>
      <c r="J16" s="51">
        <f>SUM(E15:E20)</f>
        <v>45</v>
      </c>
      <c r="K16" s="51">
        <f>SUM(F15:F20)</f>
        <v>0</v>
      </c>
    </row>
    <row r="17" spans="1:11" x14ac:dyDescent="0.25">
      <c r="A17" s="53" t="s">
        <v>70</v>
      </c>
      <c r="B17" s="54" t="s">
        <v>44</v>
      </c>
      <c r="C17" s="62">
        <v>3</v>
      </c>
      <c r="D17" s="56">
        <v>3</v>
      </c>
      <c r="E17" s="56">
        <v>12</v>
      </c>
      <c r="F17" s="56">
        <v>0</v>
      </c>
      <c r="G17" s="56" t="s">
        <v>49</v>
      </c>
    </row>
    <row r="18" spans="1:11" x14ac:dyDescent="0.25">
      <c r="A18" s="53" t="s">
        <v>71</v>
      </c>
      <c r="B18" s="54" t="s">
        <v>44</v>
      </c>
      <c r="C18" s="62">
        <v>1</v>
      </c>
      <c r="D18" s="56">
        <v>1</v>
      </c>
      <c r="E18" s="56">
        <v>10</v>
      </c>
      <c r="F18" s="56">
        <v>0</v>
      </c>
      <c r="G18" s="56" t="s">
        <v>50</v>
      </c>
    </row>
    <row r="19" spans="1:11" x14ac:dyDescent="0.25">
      <c r="A19" s="53" t="s">
        <v>72</v>
      </c>
      <c r="B19" s="54" t="s">
        <v>44</v>
      </c>
      <c r="C19" s="62">
        <v>1</v>
      </c>
      <c r="D19" s="56">
        <v>2</v>
      </c>
      <c r="E19" s="56">
        <v>11</v>
      </c>
      <c r="F19" s="56">
        <v>0</v>
      </c>
      <c r="G19" s="56" t="s">
        <v>51</v>
      </c>
    </row>
    <row r="20" spans="1:11" ht="16.5" thickBot="1" x14ac:dyDescent="0.3">
      <c r="A20" s="68" t="s">
        <v>73</v>
      </c>
      <c r="B20" s="69" t="s">
        <v>44</v>
      </c>
      <c r="C20" s="70">
        <v>0</v>
      </c>
      <c r="D20" s="71">
        <v>0</v>
      </c>
      <c r="E20" s="71">
        <v>0</v>
      </c>
      <c r="F20" s="71">
        <v>0</v>
      </c>
      <c r="G20" s="71" t="s">
        <v>52</v>
      </c>
      <c r="H20" s="51" t="s">
        <v>44</v>
      </c>
      <c r="I20" s="58">
        <f>I16+TRUNC(J16/16)</f>
        <v>9</v>
      </c>
      <c r="J20" s="58">
        <f>J16-(TRUNC(J16/16)*16)+TRUNC(K16/16)</f>
        <v>13</v>
      </c>
      <c r="K20" s="58">
        <f>K16-(TRUNC(K16/16)*16)</f>
        <v>0</v>
      </c>
    </row>
    <row r="21" spans="1:11" ht="16.5" thickTop="1" x14ac:dyDescent="0.25">
      <c r="A21" s="73" t="s">
        <v>79</v>
      </c>
      <c r="B21" s="81" t="s">
        <v>3</v>
      </c>
      <c r="C21" s="75">
        <v>4</v>
      </c>
      <c r="D21" s="76">
        <v>3</v>
      </c>
      <c r="E21" s="76">
        <v>6</v>
      </c>
      <c r="F21" s="76">
        <v>8</v>
      </c>
      <c r="G21" s="76" t="s">
        <v>47</v>
      </c>
    </row>
    <row r="22" spans="1:11" x14ac:dyDescent="0.25">
      <c r="A22" s="53" t="s">
        <v>78</v>
      </c>
      <c r="B22" s="54" t="s">
        <v>3</v>
      </c>
      <c r="C22" s="62">
        <v>5</v>
      </c>
      <c r="D22" s="56">
        <v>21</v>
      </c>
      <c r="E22" s="56">
        <v>3</v>
      </c>
      <c r="F22" s="56">
        <v>0</v>
      </c>
      <c r="G22" s="56" t="s">
        <v>48</v>
      </c>
      <c r="I22" s="51">
        <f>SUM(D21:D26)</f>
        <v>49</v>
      </c>
      <c r="J22" s="51">
        <f>SUM(E21:E26)</f>
        <v>50</v>
      </c>
      <c r="K22" s="51">
        <f>SUM(F21:F26)</f>
        <v>8</v>
      </c>
    </row>
    <row r="23" spans="1:11" x14ac:dyDescent="0.25">
      <c r="A23" s="53" t="s">
        <v>77</v>
      </c>
      <c r="B23" s="54" t="s">
        <v>3</v>
      </c>
      <c r="C23" s="62">
        <v>5</v>
      </c>
      <c r="D23" s="56">
        <v>7</v>
      </c>
      <c r="E23" s="56">
        <v>3</v>
      </c>
      <c r="F23" s="56">
        <v>0</v>
      </c>
      <c r="G23" s="56" t="s">
        <v>49</v>
      </c>
    </row>
    <row r="24" spans="1:11" x14ac:dyDescent="0.25">
      <c r="A24" s="53" t="s">
        <v>76</v>
      </c>
      <c r="B24" s="54" t="s">
        <v>3</v>
      </c>
      <c r="C24" s="62">
        <v>4</v>
      </c>
      <c r="D24" s="56">
        <v>7</v>
      </c>
      <c r="E24" s="56">
        <v>10</v>
      </c>
      <c r="F24" s="56">
        <v>0</v>
      </c>
      <c r="G24" s="56" t="s">
        <v>50</v>
      </c>
    </row>
    <row r="25" spans="1:11" x14ac:dyDescent="0.25">
      <c r="A25" s="53" t="s">
        <v>75</v>
      </c>
      <c r="B25" s="54" t="s">
        <v>3</v>
      </c>
      <c r="C25" s="62">
        <v>5</v>
      </c>
      <c r="D25" s="56">
        <v>7</v>
      </c>
      <c r="E25" s="56">
        <v>14</v>
      </c>
      <c r="F25" s="56">
        <v>0</v>
      </c>
      <c r="G25" s="56" t="s">
        <v>51</v>
      </c>
    </row>
    <row r="26" spans="1:11" ht="16.5" thickBot="1" x14ac:dyDescent="0.3">
      <c r="A26" s="68" t="s">
        <v>74</v>
      </c>
      <c r="B26" s="69" t="s">
        <v>3</v>
      </c>
      <c r="C26" s="70">
        <v>3</v>
      </c>
      <c r="D26" s="71">
        <v>4</v>
      </c>
      <c r="E26" s="71">
        <v>14</v>
      </c>
      <c r="F26" s="71">
        <v>0</v>
      </c>
      <c r="G26" s="71" t="s">
        <v>52</v>
      </c>
      <c r="H26" s="51" t="s">
        <v>3</v>
      </c>
      <c r="I26" s="58">
        <f>I22+TRUNC(J22/16)</f>
        <v>52</v>
      </c>
      <c r="J26" s="58">
        <f>J22-(TRUNC(J22/16)*16)+TRUNC(K22/16)</f>
        <v>2</v>
      </c>
      <c r="K26" s="58">
        <f>K22-(TRUNC(K22/16)*16)</f>
        <v>8</v>
      </c>
    </row>
    <row r="27" spans="1:11" ht="16.5" thickTop="1" x14ac:dyDescent="0.25">
      <c r="A27" s="73" t="s">
        <v>80</v>
      </c>
      <c r="B27" s="81" t="s">
        <v>19</v>
      </c>
      <c r="C27" s="75">
        <v>5</v>
      </c>
      <c r="D27" s="76">
        <v>3</v>
      </c>
      <c r="E27" s="76">
        <v>9</v>
      </c>
      <c r="F27" s="76">
        <v>0</v>
      </c>
      <c r="G27" s="76" t="s">
        <v>47</v>
      </c>
    </row>
    <row r="28" spans="1:11" x14ac:dyDescent="0.25">
      <c r="A28" s="53" t="s">
        <v>81</v>
      </c>
      <c r="B28" s="54" t="s">
        <v>19</v>
      </c>
      <c r="C28" s="63">
        <v>4</v>
      </c>
      <c r="D28" s="56">
        <v>4</v>
      </c>
      <c r="E28" s="56">
        <v>7</v>
      </c>
      <c r="F28" s="56">
        <v>0</v>
      </c>
      <c r="G28" s="56" t="s">
        <v>48</v>
      </c>
      <c r="I28" s="51">
        <f>SUM(D27:D32)</f>
        <v>22</v>
      </c>
      <c r="J28" s="51">
        <f>SUM(E27:E32)</f>
        <v>53</v>
      </c>
      <c r="K28" s="51">
        <f>SUM(F27:F32)</f>
        <v>8</v>
      </c>
    </row>
    <row r="29" spans="1:11" x14ac:dyDescent="0.25">
      <c r="A29" s="53" t="s">
        <v>82</v>
      </c>
      <c r="B29" s="54" t="s">
        <v>19</v>
      </c>
      <c r="C29" s="62">
        <v>2</v>
      </c>
      <c r="D29" s="56">
        <v>1</v>
      </c>
      <c r="E29" s="56">
        <v>12</v>
      </c>
      <c r="F29" s="56">
        <v>0</v>
      </c>
      <c r="G29" s="56" t="s">
        <v>49</v>
      </c>
    </row>
    <row r="30" spans="1:11" x14ac:dyDescent="0.25">
      <c r="A30" s="53" t="s">
        <v>83</v>
      </c>
      <c r="B30" s="54" t="s">
        <v>19</v>
      </c>
      <c r="C30" s="62">
        <v>3</v>
      </c>
      <c r="D30" s="56">
        <v>5</v>
      </c>
      <c r="E30" s="56">
        <v>11</v>
      </c>
      <c r="F30" s="56">
        <v>0</v>
      </c>
      <c r="G30" s="56" t="s">
        <v>50</v>
      </c>
    </row>
    <row r="31" spans="1:11" x14ac:dyDescent="0.25">
      <c r="A31" s="53" t="s">
        <v>84</v>
      </c>
      <c r="B31" s="54" t="s">
        <v>19</v>
      </c>
      <c r="C31" s="62">
        <v>4</v>
      </c>
      <c r="D31" s="56">
        <v>5</v>
      </c>
      <c r="E31" s="56">
        <v>14</v>
      </c>
      <c r="F31" s="56">
        <v>0</v>
      </c>
      <c r="G31" s="56" t="s">
        <v>51</v>
      </c>
    </row>
    <row r="32" spans="1:11" x14ac:dyDescent="0.25">
      <c r="A32" s="68" t="s">
        <v>85</v>
      </c>
      <c r="B32" s="69" t="s">
        <v>19</v>
      </c>
      <c r="C32" s="70">
        <v>2</v>
      </c>
      <c r="D32" s="71">
        <v>4</v>
      </c>
      <c r="E32" s="71">
        <v>0</v>
      </c>
      <c r="F32" s="71">
        <v>8</v>
      </c>
      <c r="G32" s="71" t="s">
        <v>52</v>
      </c>
      <c r="H32" s="51" t="s">
        <v>19</v>
      </c>
      <c r="I32" s="58">
        <f>I28+TRUNC(J28/16)</f>
        <v>25</v>
      </c>
      <c r="J32" s="58">
        <f>J28-(TRUNC(J28/16)*16)+TRUNC(K28/16)</f>
        <v>5</v>
      </c>
      <c r="K32" s="58">
        <f>K28-(TRUNC(K28/16)*16)</f>
        <v>8</v>
      </c>
    </row>
  </sheetData>
  <mergeCells count="1">
    <mergeCell ref="A1:E1"/>
  </mergeCells>
  <phoneticPr fontId="1" type="noConversion"/>
  <pageMargins left="0.25" right="0.25" top="0.75" bottom="0.75" header="0.3" footer="0.3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opLeftCell="A7" zoomScaleNormal="100" workbookViewId="0">
      <selection activeCell="C44" sqref="C44"/>
    </sheetView>
  </sheetViews>
  <sheetFormatPr defaultColWidth="9.42578125" defaultRowHeight="15.75" x14ac:dyDescent="0.25"/>
  <cols>
    <col min="1" max="1" width="20.28515625" style="50" customWidth="1"/>
    <col min="2" max="2" width="20.28515625" style="51" customWidth="1"/>
    <col min="3" max="3" width="9.42578125" style="60"/>
    <col min="4" max="4" width="11.85546875" style="52" customWidth="1"/>
    <col min="5" max="5" width="11.140625" style="52" customWidth="1"/>
    <col min="6" max="6" width="12.5703125" style="52" customWidth="1"/>
    <col min="7" max="7" width="13.85546875" style="65" customWidth="1"/>
    <col min="8" max="8" width="10.5703125" style="51" customWidth="1"/>
    <col min="9" max="16384" width="9.42578125" style="51"/>
  </cols>
  <sheetData>
    <row r="1" spans="1:11" ht="63.75" customHeight="1" x14ac:dyDescent="0.8">
      <c r="A1" s="196" t="s">
        <v>46</v>
      </c>
      <c r="B1" s="197"/>
      <c r="C1" s="197"/>
      <c r="D1" s="197"/>
      <c r="E1" s="197"/>
    </row>
    <row r="2" spans="1:11" x14ac:dyDescent="0.25">
      <c r="A2" s="50" t="s">
        <v>0</v>
      </c>
      <c r="B2" s="51" t="s">
        <v>4</v>
      </c>
      <c r="C2" s="60" t="s">
        <v>5</v>
      </c>
      <c r="D2" s="52" t="s">
        <v>7</v>
      </c>
      <c r="E2" s="52" t="s">
        <v>8</v>
      </c>
      <c r="F2" s="52" t="s">
        <v>20</v>
      </c>
      <c r="G2" s="65" t="s">
        <v>37</v>
      </c>
    </row>
    <row r="3" spans="1:11" x14ac:dyDescent="0.25">
      <c r="A3" s="53" t="s">
        <v>53</v>
      </c>
      <c r="B3" s="54" t="s">
        <v>6</v>
      </c>
      <c r="C3" s="63">
        <v>4</v>
      </c>
      <c r="D3" s="84">
        <v>2</v>
      </c>
      <c r="E3" s="57">
        <v>11</v>
      </c>
      <c r="F3" s="57">
        <v>0</v>
      </c>
      <c r="G3" s="66" t="s">
        <v>51</v>
      </c>
      <c r="H3" s="51" t="s">
        <v>23</v>
      </c>
      <c r="I3" s="51">
        <f>SUM(D3:D9)</f>
        <v>11</v>
      </c>
      <c r="J3" s="51">
        <f>SUM(E3:E9)</f>
        <v>68</v>
      </c>
      <c r="K3" s="51">
        <f>SUM(F3:F9)</f>
        <v>8</v>
      </c>
    </row>
    <row r="4" spans="1:11" x14ac:dyDescent="0.25">
      <c r="A4" s="53" t="s">
        <v>54</v>
      </c>
      <c r="B4" s="54" t="s">
        <v>6</v>
      </c>
      <c r="C4" s="62">
        <v>2</v>
      </c>
      <c r="D4" s="56">
        <v>1</v>
      </c>
      <c r="E4" s="56">
        <v>10</v>
      </c>
      <c r="F4" s="56">
        <v>0</v>
      </c>
      <c r="G4" s="66" t="s">
        <v>48</v>
      </c>
    </row>
    <row r="5" spans="1:11" x14ac:dyDescent="0.25">
      <c r="A5" s="53" t="s">
        <v>55</v>
      </c>
      <c r="B5" s="54" t="s">
        <v>6</v>
      </c>
      <c r="C5" s="63">
        <v>2</v>
      </c>
      <c r="D5" s="57">
        <v>2</v>
      </c>
      <c r="E5" s="57">
        <v>14</v>
      </c>
      <c r="F5" s="57">
        <v>0</v>
      </c>
      <c r="G5" s="66" t="s">
        <v>47</v>
      </c>
    </row>
    <row r="6" spans="1:11" x14ac:dyDescent="0.25">
      <c r="A6" s="53" t="s">
        <v>56</v>
      </c>
      <c r="B6" s="54" t="s">
        <v>6</v>
      </c>
      <c r="C6" s="63">
        <v>3</v>
      </c>
      <c r="D6" s="57">
        <v>2</v>
      </c>
      <c r="E6" s="57">
        <v>8</v>
      </c>
      <c r="F6" s="57">
        <v>0</v>
      </c>
      <c r="G6" s="66" t="s">
        <v>52</v>
      </c>
    </row>
    <row r="7" spans="1:11" x14ac:dyDescent="0.25">
      <c r="A7" s="86" t="s">
        <v>57</v>
      </c>
      <c r="B7" s="82" t="s">
        <v>6</v>
      </c>
      <c r="C7" s="61"/>
      <c r="D7" s="87"/>
      <c r="E7" s="87"/>
      <c r="F7" s="87"/>
      <c r="G7" s="67"/>
    </row>
    <row r="8" spans="1:11" x14ac:dyDescent="0.25">
      <c r="A8" s="53" t="s">
        <v>58</v>
      </c>
      <c r="B8" s="54" t="s">
        <v>6</v>
      </c>
      <c r="C8" s="62">
        <v>1</v>
      </c>
      <c r="D8" s="56">
        <v>1</v>
      </c>
      <c r="E8" s="56">
        <v>13</v>
      </c>
      <c r="F8" s="56">
        <v>8</v>
      </c>
      <c r="G8" s="66" t="s">
        <v>50</v>
      </c>
    </row>
    <row r="9" spans="1:11" ht="16.5" thickBot="1" x14ac:dyDescent="0.3">
      <c r="A9" s="68" t="s">
        <v>93</v>
      </c>
      <c r="B9" s="69" t="s">
        <v>6</v>
      </c>
      <c r="C9" s="70">
        <v>3</v>
      </c>
      <c r="D9" s="71">
        <v>3</v>
      </c>
      <c r="E9" s="71">
        <v>12</v>
      </c>
      <c r="F9" s="71">
        <v>0</v>
      </c>
      <c r="G9" s="72" t="s">
        <v>49</v>
      </c>
      <c r="H9" s="51" t="s">
        <v>28</v>
      </c>
      <c r="I9" s="58">
        <f>I3+TRUNC(J3/16)</f>
        <v>15</v>
      </c>
      <c r="J9" s="58">
        <f>J3-(TRUNC(J3/16)*16)+TRUNC(K3/16)</f>
        <v>4</v>
      </c>
      <c r="K9" s="58">
        <f>K3-(TRUNC(K3/16)*16)</f>
        <v>8</v>
      </c>
    </row>
    <row r="10" spans="1:11" ht="16.5" thickTop="1" x14ac:dyDescent="0.25">
      <c r="A10" s="73" t="s">
        <v>94</v>
      </c>
      <c r="B10" s="74" t="s">
        <v>10</v>
      </c>
      <c r="C10" s="75">
        <v>2</v>
      </c>
      <c r="D10" s="76">
        <v>2</v>
      </c>
      <c r="E10" s="76">
        <v>3</v>
      </c>
      <c r="F10" s="76">
        <v>0</v>
      </c>
      <c r="G10" s="77" t="s">
        <v>52</v>
      </c>
    </row>
    <row r="11" spans="1:11" x14ac:dyDescent="0.25">
      <c r="A11" s="53" t="s">
        <v>63</v>
      </c>
      <c r="B11" s="59" t="s">
        <v>10</v>
      </c>
      <c r="C11" s="62">
        <v>3</v>
      </c>
      <c r="D11" s="56">
        <v>3</v>
      </c>
      <c r="E11" s="56">
        <v>10</v>
      </c>
      <c r="F11" s="56">
        <v>0</v>
      </c>
      <c r="G11" s="66" t="s">
        <v>50</v>
      </c>
      <c r="H11" s="51" t="s">
        <v>24</v>
      </c>
      <c r="I11" s="51">
        <f>SUM(D10:D17)</f>
        <v>17</v>
      </c>
      <c r="J11" s="51">
        <f>SUM(E10:E17)</f>
        <v>33</v>
      </c>
      <c r="K11" s="51">
        <f>SUM(F10:F17)</f>
        <v>0</v>
      </c>
    </row>
    <row r="12" spans="1:11" x14ac:dyDescent="0.25">
      <c r="A12" s="82" t="s">
        <v>64</v>
      </c>
      <c r="B12" s="83" t="s">
        <v>10</v>
      </c>
      <c r="C12" s="61"/>
      <c r="D12" s="55"/>
      <c r="E12" s="55"/>
      <c r="F12" s="55"/>
      <c r="G12" s="67"/>
    </row>
    <row r="13" spans="1:11" x14ac:dyDescent="0.25">
      <c r="A13" s="82" t="s">
        <v>65</v>
      </c>
      <c r="B13" s="83" t="s">
        <v>10</v>
      </c>
      <c r="C13" s="61"/>
      <c r="D13" s="55"/>
      <c r="E13" s="55"/>
      <c r="F13" s="55"/>
      <c r="G13" s="67"/>
    </row>
    <row r="14" spans="1:11" x14ac:dyDescent="0.25">
      <c r="A14" s="53" t="s">
        <v>66</v>
      </c>
      <c r="B14" s="59" t="s">
        <v>10</v>
      </c>
      <c r="C14" s="62">
        <v>2</v>
      </c>
      <c r="D14" s="56">
        <v>2</v>
      </c>
      <c r="E14" s="56">
        <v>3</v>
      </c>
      <c r="F14" s="56">
        <v>0</v>
      </c>
      <c r="G14" s="66" t="s">
        <v>51</v>
      </c>
    </row>
    <row r="15" spans="1:11" x14ac:dyDescent="0.25">
      <c r="A15" s="53" t="s">
        <v>67</v>
      </c>
      <c r="B15" s="59" t="s">
        <v>10</v>
      </c>
      <c r="C15" s="62">
        <v>1</v>
      </c>
      <c r="D15" s="56">
        <v>1</v>
      </c>
      <c r="E15" s="56">
        <v>6</v>
      </c>
      <c r="F15" s="56">
        <v>0</v>
      </c>
      <c r="G15" s="66" t="s">
        <v>49</v>
      </c>
    </row>
    <row r="16" spans="1:11" x14ac:dyDescent="0.25">
      <c r="A16" s="68" t="s">
        <v>95</v>
      </c>
      <c r="B16" s="78" t="s">
        <v>10</v>
      </c>
      <c r="C16" s="70">
        <v>4</v>
      </c>
      <c r="D16" s="71">
        <v>3</v>
      </c>
      <c r="E16" s="71">
        <v>10</v>
      </c>
      <c r="F16" s="71">
        <v>0</v>
      </c>
      <c r="G16" s="72" t="s">
        <v>47</v>
      </c>
    </row>
    <row r="17" spans="1:11" ht="16.5" thickBot="1" x14ac:dyDescent="0.3">
      <c r="A17" s="68" t="s">
        <v>97</v>
      </c>
      <c r="B17" s="78" t="s">
        <v>10</v>
      </c>
      <c r="C17" s="79">
        <v>5</v>
      </c>
      <c r="D17" s="80">
        <v>6</v>
      </c>
      <c r="E17" s="80">
        <v>1</v>
      </c>
      <c r="F17" s="80">
        <v>0</v>
      </c>
      <c r="G17" s="72" t="s">
        <v>48</v>
      </c>
      <c r="H17" s="51" t="s">
        <v>29</v>
      </c>
      <c r="I17" s="58">
        <f>I11+TRUNC(J11/16)</f>
        <v>19</v>
      </c>
      <c r="J17" s="58">
        <f>J11-(TRUNC(J11/16)*16)+TRUNC(K11/16)</f>
        <v>1</v>
      </c>
      <c r="K17" s="58">
        <f>K11-(TRUNC(K11/16)*16)</f>
        <v>0</v>
      </c>
    </row>
    <row r="18" spans="1:11" ht="17.25" thickTop="1" thickBot="1" x14ac:dyDescent="0.3">
      <c r="A18" s="73" t="s">
        <v>68</v>
      </c>
      <c r="B18" s="81" t="s">
        <v>44</v>
      </c>
      <c r="C18" s="75">
        <v>1</v>
      </c>
      <c r="D18" s="76">
        <v>1</v>
      </c>
      <c r="E18" s="76">
        <v>12</v>
      </c>
      <c r="F18" s="76">
        <v>8</v>
      </c>
      <c r="G18" s="77" t="s">
        <v>51</v>
      </c>
      <c r="I18" s="58"/>
      <c r="J18" s="58"/>
      <c r="K18" s="58"/>
    </row>
    <row r="19" spans="1:11" ht="17.25" thickTop="1" thickBot="1" x14ac:dyDescent="0.3">
      <c r="A19" s="53" t="s">
        <v>69</v>
      </c>
      <c r="B19" s="81" t="s">
        <v>44</v>
      </c>
      <c r="C19" s="63">
        <v>1</v>
      </c>
      <c r="D19" s="57">
        <v>1</v>
      </c>
      <c r="E19" s="57">
        <v>0</v>
      </c>
      <c r="F19" s="57">
        <v>0</v>
      </c>
      <c r="G19" s="85" t="s">
        <v>47</v>
      </c>
    </row>
    <row r="20" spans="1:11" ht="17.25" thickTop="1" thickBot="1" x14ac:dyDescent="0.3">
      <c r="A20" s="53" t="s">
        <v>70</v>
      </c>
      <c r="B20" s="81" t="s">
        <v>44</v>
      </c>
      <c r="C20" s="62">
        <v>4</v>
      </c>
      <c r="D20" s="56">
        <v>5</v>
      </c>
      <c r="E20" s="56">
        <v>10</v>
      </c>
      <c r="F20" s="56">
        <v>0</v>
      </c>
      <c r="G20" s="66" t="s">
        <v>48</v>
      </c>
      <c r="H20" s="51" t="s">
        <v>44</v>
      </c>
      <c r="I20" s="51">
        <f>SUM(D18:D24)</f>
        <v>13</v>
      </c>
      <c r="J20" s="51">
        <f>SUM(E18:E24)</f>
        <v>45</v>
      </c>
      <c r="K20" s="51">
        <f>SUM(F18:F24)</f>
        <v>8</v>
      </c>
    </row>
    <row r="21" spans="1:11" ht="17.25" thickTop="1" thickBot="1" x14ac:dyDescent="0.3">
      <c r="A21" s="53" t="s">
        <v>71</v>
      </c>
      <c r="B21" s="81" t="s">
        <v>44</v>
      </c>
      <c r="C21" s="62">
        <v>2</v>
      </c>
      <c r="D21" s="56">
        <v>1</v>
      </c>
      <c r="E21" s="56">
        <v>8</v>
      </c>
      <c r="F21" s="56">
        <v>0</v>
      </c>
      <c r="G21" s="66" t="s">
        <v>49</v>
      </c>
    </row>
    <row r="22" spans="1:11" ht="17.25" thickTop="1" thickBot="1" x14ac:dyDescent="0.3">
      <c r="A22" s="82" t="s">
        <v>72</v>
      </c>
      <c r="B22" s="105" t="s">
        <v>44</v>
      </c>
      <c r="C22" s="61"/>
      <c r="D22" s="55"/>
      <c r="E22" s="55"/>
      <c r="F22" s="55"/>
      <c r="G22" s="67"/>
    </row>
    <row r="23" spans="1:11" ht="17.25" thickTop="1" thickBot="1" x14ac:dyDescent="0.3">
      <c r="A23" s="68" t="s">
        <v>98</v>
      </c>
      <c r="B23" s="81" t="s">
        <v>44</v>
      </c>
      <c r="C23" s="62">
        <v>2</v>
      </c>
      <c r="D23" s="56">
        <v>2</v>
      </c>
      <c r="E23" s="56">
        <v>2</v>
      </c>
      <c r="F23" s="56">
        <v>0</v>
      </c>
      <c r="G23" s="66" t="s">
        <v>50</v>
      </c>
    </row>
    <row r="24" spans="1:11" ht="17.25" thickTop="1" thickBot="1" x14ac:dyDescent="0.3">
      <c r="A24" s="68" t="s">
        <v>99</v>
      </c>
      <c r="B24" s="81" t="s">
        <v>44</v>
      </c>
      <c r="C24" s="70">
        <v>4</v>
      </c>
      <c r="D24" s="71">
        <v>3</v>
      </c>
      <c r="E24" s="71">
        <v>13</v>
      </c>
      <c r="F24" s="71">
        <v>0</v>
      </c>
      <c r="G24" s="72" t="s">
        <v>52</v>
      </c>
      <c r="H24" s="51" t="s">
        <v>44</v>
      </c>
      <c r="I24" s="58">
        <f>I20+TRUNC(J20/16)</f>
        <v>15</v>
      </c>
      <c r="J24" s="58">
        <f>J20-(TRUNC(J20/16)*16)+TRUNC(K20/16)</f>
        <v>13</v>
      </c>
      <c r="K24" s="58">
        <f>K20-(TRUNC(K8/16)*16)</f>
        <v>8</v>
      </c>
    </row>
    <row r="25" spans="1:11" ht="16.5" thickTop="1" x14ac:dyDescent="0.25">
      <c r="A25" s="73" t="s">
        <v>79</v>
      </c>
      <c r="B25" s="81" t="s">
        <v>3</v>
      </c>
      <c r="C25" s="75">
        <v>5</v>
      </c>
      <c r="D25" s="76">
        <v>5</v>
      </c>
      <c r="E25" s="76">
        <v>0</v>
      </c>
      <c r="F25" s="76">
        <v>0</v>
      </c>
      <c r="G25" s="77" t="s">
        <v>52</v>
      </c>
      <c r="H25" s="51" t="s">
        <v>26</v>
      </c>
      <c r="I25" s="51">
        <f>SUM(D25:D31)</f>
        <v>23</v>
      </c>
      <c r="J25" s="51">
        <f>SUM(E25:E31)</f>
        <v>38</v>
      </c>
      <c r="K25" s="51">
        <f>SUM(F25:F31)</f>
        <v>8</v>
      </c>
    </row>
    <row r="26" spans="1:11" x14ac:dyDescent="0.25">
      <c r="A26" s="53" t="s">
        <v>78</v>
      </c>
      <c r="B26" s="54" t="s">
        <v>3</v>
      </c>
      <c r="C26" s="62">
        <v>3</v>
      </c>
      <c r="D26" s="56">
        <v>3</v>
      </c>
      <c r="E26" s="56">
        <v>9</v>
      </c>
      <c r="F26" s="56">
        <v>0</v>
      </c>
      <c r="G26" s="66" t="s">
        <v>47</v>
      </c>
    </row>
    <row r="27" spans="1:11" x14ac:dyDescent="0.25">
      <c r="A27" s="53" t="s">
        <v>77</v>
      </c>
      <c r="B27" s="54" t="s">
        <v>3</v>
      </c>
      <c r="C27" s="62">
        <v>4</v>
      </c>
      <c r="D27" s="56">
        <v>4</v>
      </c>
      <c r="E27" s="56">
        <v>15</v>
      </c>
      <c r="F27" s="56">
        <v>0</v>
      </c>
      <c r="G27" s="66" t="s">
        <v>49</v>
      </c>
    </row>
    <row r="28" spans="1:11" x14ac:dyDescent="0.25">
      <c r="A28" s="53" t="s">
        <v>76</v>
      </c>
      <c r="B28" s="53" t="s">
        <v>3</v>
      </c>
      <c r="C28" s="63">
        <v>3</v>
      </c>
      <c r="D28" s="57">
        <v>5</v>
      </c>
      <c r="E28" s="57">
        <v>6</v>
      </c>
      <c r="F28" s="57">
        <v>0</v>
      </c>
      <c r="G28" s="85" t="s">
        <v>48</v>
      </c>
      <c r="I28" s="58"/>
      <c r="J28" s="58"/>
      <c r="K28" s="58"/>
    </row>
    <row r="29" spans="1:11" x14ac:dyDescent="0.25">
      <c r="A29" s="53" t="s">
        <v>75</v>
      </c>
      <c r="B29" s="54" t="s">
        <v>3</v>
      </c>
      <c r="C29" s="62">
        <v>5</v>
      </c>
      <c r="D29" s="56">
        <v>4</v>
      </c>
      <c r="E29" s="56">
        <v>3</v>
      </c>
      <c r="F29" s="56">
        <v>0</v>
      </c>
      <c r="G29" s="66" t="s">
        <v>50</v>
      </c>
    </row>
    <row r="30" spans="1:11" x14ac:dyDescent="0.25">
      <c r="A30" s="68" t="s">
        <v>74</v>
      </c>
      <c r="B30" s="54" t="s">
        <v>3</v>
      </c>
      <c r="C30" s="62">
        <v>3</v>
      </c>
      <c r="D30" s="56">
        <v>2</v>
      </c>
      <c r="E30" s="56">
        <v>5</v>
      </c>
      <c r="F30" s="56">
        <v>8</v>
      </c>
      <c r="G30" s="66" t="s">
        <v>51</v>
      </c>
    </row>
    <row r="31" spans="1:11" ht="16.5" thickBot="1" x14ac:dyDescent="0.3">
      <c r="A31" s="68"/>
      <c r="B31" s="69" t="s">
        <v>3</v>
      </c>
      <c r="C31" s="70"/>
      <c r="D31" s="71"/>
      <c r="E31" s="71"/>
      <c r="F31" s="71"/>
      <c r="G31" s="72"/>
      <c r="H31" s="51" t="s">
        <v>27</v>
      </c>
      <c r="I31" s="58">
        <f>I25+TRUNC(J25/16)</f>
        <v>25</v>
      </c>
      <c r="J31" s="58">
        <f>J25-(TRUNC(J25/16)*16)+TRUNC(K25/16)</f>
        <v>6</v>
      </c>
      <c r="K31" s="58">
        <f>K25-(TRUNC(K25/16)*16)</f>
        <v>8</v>
      </c>
    </row>
    <row r="32" spans="1:11" ht="16.5" thickTop="1" x14ac:dyDescent="0.25">
      <c r="A32" s="73" t="s">
        <v>80</v>
      </c>
      <c r="B32" s="81" t="s">
        <v>19</v>
      </c>
      <c r="C32" s="75">
        <v>4</v>
      </c>
      <c r="D32" s="76">
        <v>3</v>
      </c>
      <c r="E32" s="76">
        <v>14</v>
      </c>
      <c r="F32" s="76">
        <v>0</v>
      </c>
      <c r="G32" s="77" t="s">
        <v>50</v>
      </c>
      <c r="H32" s="51" t="s">
        <v>25</v>
      </c>
      <c r="I32" s="51">
        <f>SUM(D32:D38)</f>
        <v>16</v>
      </c>
      <c r="J32" s="51">
        <f>SUM(E32:E38)</f>
        <v>43</v>
      </c>
      <c r="K32" s="64">
        <f>SUM(F32:F38)</f>
        <v>8</v>
      </c>
    </row>
    <row r="33" spans="1:11" x14ac:dyDescent="0.25">
      <c r="A33" s="53" t="s">
        <v>81</v>
      </c>
      <c r="B33" s="54" t="s">
        <v>19</v>
      </c>
      <c r="C33" s="62">
        <v>5</v>
      </c>
      <c r="D33" s="56">
        <v>3</v>
      </c>
      <c r="E33" s="56">
        <v>0</v>
      </c>
      <c r="F33" s="56">
        <v>0</v>
      </c>
      <c r="G33" s="66" t="s">
        <v>51</v>
      </c>
    </row>
    <row r="34" spans="1:11" x14ac:dyDescent="0.25">
      <c r="A34" s="82" t="s">
        <v>82</v>
      </c>
      <c r="B34" s="82" t="s">
        <v>19</v>
      </c>
      <c r="C34" s="61"/>
      <c r="D34" s="55"/>
      <c r="E34" s="55"/>
      <c r="F34" s="55"/>
      <c r="G34" s="67"/>
    </row>
    <row r="35" spans="1:11" x14ac:dyDescent="0.25">
      <c r="A35" s="53" t="s">
        <v>83</v>
      </c>
      <c r="B35" s="54" t="s">
        <v>19</v>
      </c>
      <c r="C35" s="62">
        <v>1</v>
      </c>
      <c r="D35" s="56">
        <v>1</v>
      </c>
      <c r="E35" s="56">
        <v>0</v>
      </c>
      <c r="F35" s="56">
        <v>8</v>
      </c>
      <c r="G35" s="66" t="s">
        <v>52</v>
      </c>
    </row>
    <row r="36" spans="1:11" x14ac:dyDescent="0.25">
      <c r="A36" s="53" t="s">
        <v>84</v>
      </c>
      <c r="B36" s="54" t="s">
        <v>19</v>
      </c>
      <c r="C36" s="62">
        <v>1</v>
      </c>
      <c r="D36" s="56">
        <v>0</v>
      </c>
      <c r="E36" s="56">
        <v>15</v>
      </c>
      <c r="F36" s="56">
        <v>0</v>
      </c>
      <c r="G36" s="66" t="s">
        <v>48</v>
      </c>
      <c r="I36" s="58"/>
      <c r="J36" s="58"/>
      <c r="K36" s="58"/>
    </row>
    <row r="37" spans="1:11" x14ac:dyDescent="0.25">
      <c r="A37" s="68" t="s">
        <v>85</v>
      </c>
      <c r="B37" s="54" t="s">
        <v>19</v>
      </c>
      <c r="C37" s="62">
        <v>5</v>
      </c>
      <c r="D37" s="56">
        <v>5</v>
      </c>
      <c r="E37" s="56">
        <v>3</v>
      </c>
      <c r="F37" s="56">
        <v>0</v>
      </c>
      <c r="G37" s="66" t="s">
        <v>49</v>
      </c>
    </row>
    <row r="38" spans="1:11" x14ac:dyDescent="0.25">
      <c r="A38" s="68" t="s">
        <v>100</v>
      </c>
      <c r="B38" s="69" t="s">
        <v>19</v>
      </c>
      <c r="C38" s="70">
        <v>5</v>
      </c>
      <c r="D38" s="71">
        <v>4</v>
      </c>
      <c r="E38" s="71">
        <v>11</v>
      </c>
      <c r="F38" s="71">
        <v>0</v>
      </c>
      <c r="G38" s="72" t="s">
        <v>47</v>
      </c>
      <c r="H38" s="51" t="s">
        <v>30</v>
      </c>
      <c r="I38" s="58">
        <f>I32+TRUNC(J32/16)</f>
        <v>18</v>
      </c>
      <c r="J38" s="58">
        <f>J32-(TRUNC(J32/16)*16)+TRUNC(K32/16)</f>
        <v>11</v>
      </c>
      <c r="K38" s="58">
        <f>K32-(TRUNC(K32/16)*16)</f>
        <v>8</v>
      </c>
    </row>
    <row r="39" spans="1:11" x14ac:dyDescent="0.25">
      <c r="A39" s="88"/>
      <c r="B39" s="89"/>
      <c r="C39" s="95"/>
      <c r="D39" s="90"/>
      <c r="E39" s="90"/>
      <c r="F39" s="90"/>
    </row>
    <row r="40" spans="1:11" x14ac:dyDescent="0.25">
      <c r="A40" s="91"/>
      <c r="B40" s="92"/>
      <c r="C40" s="96"/>
      <c r="D40" s="93"/>
      <c r="E40" s="93"/>
      <c r="F40" s="93"/>
    </row>
    <row r="41" spans="1:11" x14ac:dyDescent="0.25">
      <c r="A41" s="91"/>
      <c r="B41" s="92"/>
      <c r="C41" s="96"/>
      <c r="D41" s="93"/>
      <c r="E41" s="93"/>
      <c r="F41" s="93"/>
    </row>
    <row r="42" spans="1:11" x14ac:dyDescent="0.25">
      <c r="A42" s="91"/>
      <c r="B42" s="92"/>
      <c r="C42" s="96"/>
      <c r="D42" s="93"/>
      <c r="E42" s="93"/>
      <c r="F42" s="93"/>
    </row>
    <row r="43" spans="1:11" x14ac:dyDescent="0.25">
      <c r="A43" s="91"/>
      <c r="B43" s="92"/>
      <c r="C43" s="96"/>
      <c r="D43" s="93"/>
      <c r="E43" s="93"/>
      <c r="F43" s="93"/>
    </row>
  </sheetData>
  <mergeCells count="1">
    <mergeCell ref="A1:E1"/>
  </mergeCells>
  <phoneticPr fontId="1" type="noConversion"/>
  <pageMargins left="0.25" right="0.25" top="0.75" bottom="0.75" header="0.3" footer="0.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"/>
  <sheetViews>
    <sheetView topLeftCell="A13" zoomScaleNormal="100" workbookViewId="0">
      <selection activeCell="I19" sqref="I19"/>
    </sheetView>
  </sheetViews>
  <sheetFormatPr defaultColWidth="20.28515625" defaultRowHeight="15.75" x14ac:dyDescent="0.25"/>
  <cols>
    <col min="1" max="2" width="20.28515625" style="51"/>
    <col min="3" max="3" width="9.42578125" style="60" customWidth="1"/>
    <col min="4" max="4" width="11.85546875" style="52" customWidth="1"/>
    <col min="5" max="5" width="11.28515625" style="52" customWidth="1"/>
    <col min="6" max="6" width="12" style="52" customWidth="1"/>
    <col min="7" max="7" width="12.5703125" style="65" customWidth="1"/>
    <col min="8" max="16384" width="20.28515625" style="51"/>
  </cols>
  <sheetData>
    <row r="1" spans="1:11" ht="55.5" customHeight="1" x14ac:dyDescent="0.8">
      <c r="A1" s="198" t="s">
        <v>60</v>
      </c>
      <c r="B1" s="195"/>
      <c r="C1" s="195"/>
      <c r="D1" s="195"/>
      <c r="E1" s="195"/>
      <c r="F1" s="195"/>
    </row>
    <row r="2" spans="1:11" x14ac:dyDescent="0.25">
      <c r="A2" s="50" t="s">
        <v>0</v>
      </c>
      <c r="B2" s="51" t="s">
        <v>4</v>
      </c>
      <c r="C2" s="60" t="s">
        <v>5</v>
      </c>
      <c r="D2" s="52" t="s">
        <v>7</v>
      </c>
      <c r="E2" s="52" t="s">
        <v>8</v>
      </c>
      <c r="F2" s="52" t="s">
        <v>13</v>
      </c>
      <c r="G2" s="65" t="s">
        <v>37</v>
      </c>
    </row>
    <row r="3" spans="1:11" x14ac:dyDescent="0.25">
      <c r="A3" s="53" t="s">
        <v>53</v>
      </c>
      <c r="B3" s="54" t="s">
        <v>6</v>
      </c>
      <c r="C3" s="63">
        <v>3</v>
      </c>
      <c r="D3" s="84">
        <v>2</v>
      </c>
      <c r="E3" s="57">
        <v>1</v>
      </c>
      <c r="F3" s="57">
        <v>0</v>
      </c>
      <c r="G3" s="85" t="s">
        <v>50</v>
      </c>
      <c r="H3" s="51" t="s">
        <v>23</v>
      </c>
      <c r="I3" s="51">
        <f>SUM(D3:D10)</f>
        <v>11</v>
      </c>
      <c r="J3" s="51">
        <f>SUM(E3:E10)</f>
        <v>18</v>
      </c>
      <c r="K3" s="51">
        <f>SUM(F3:F10)</f>
        <v>0</v>
      </c>
    </row>
    <row r="4" spans="1:11" x14ac:dyDescent="0.25">
      <c r="A4" s="53" t="s">
        <v>54</v>
      </c>
      <c r="B4" s="54" t="s">
        <v>6</v>
      </c>
      <c r="C4" s="62">
        <v>3</v>
      </c>
      <c r="D4" s="56">
        <v>1</v>
      </c>
      <c r="E4" s="56">
        <v>4</v>
      </c>
      <c r="F4" s="56">
        <v>0</v>
      </c>
      <c r="G4" s="66" t="s">
        <v>48</v>
      </c>
    </row>
    <row r="5" spans="1:11" x14ac:dyDescent="0.25">
      <c r="A5" s="53" t="s">
        <v>55</v>
      </c>
      <c r="B5" s="54" t="s">
        <v>6</v>
      </c>
      <c r="C5" s="63">
        <v>3</v>
      </c>
      <c r="D5" s="57">
        <v>2</v>
      </c>
      <c r="E5" s="57">
        <v>6</v>
      </c>
      <c r="F5" s="57">
        <v>0</v>
      </c>
      <c r="G5" s="66" t="s">
        <v>52</v>
      </c>
    </row>
    <row r="6" spans="1:11" x14ac:dyDescent="0.25">
      <c r="A6" s="53" t="s">
        <v>56</v>
      </c>
      <c r="B6" s="54" t="s">
        <v>6</v>
      </c>
      <c r="C6" s="63">
        <v>3</v>
      </c>
      <c r="D6" s="57">
        <v>1</v>
      </c>
      <c r="E6" s="57">
        <v>3</v>
      </c>
      <c r="F6" s="57">
        <v>0</v>
      </c>
      <c r="G6" s="66" t="s">
        <v>47</v>
      </c>
    </row>
    <row r="7" spans="1:11" x14ac:dyDescent="0.25">
      <c r="A7" s="134" t="s">
        <v>57</v>
      </c>
      <c r="B7" s="134" t="s">
        <v>6</v>
      </c>
      <c r="C7" s="135"/>
      <c r="D7" s="136"/>
      <c r="E7" s="136"/>
      <c r="F7" s="136"/>
      <c r="G7" s="137"/>
    </row>
    <row r="8" spans="1:11" x14ac:dyDescent="0.25">
      <c r="A8" s="53" t="s">
        <v>58</v>
      </c>
      <c r="B8" s="54" t="s">
        <v>6</v>
      </c>
      <c r="C8" s="62">
        <v>5</v>
      </c>
      <c r="D8" s="56">
        <v>3</v>
      </c>
      <c r="E8" s="56">
        <v>4</v>
      </c>
      <c r="F8" s="56">
        <v>0</v>
      </c>
      <c r="G8" s="66" t="s">
        <v>49</v>
      </c>
    </row>
    <row r="9" spans="1:11" x14ac:dyDescent="0.25">
      <c r="A9" s="138" t="s">
        <v>93</v>
      </c>
      <c r="B9" s="138" t="s">
        <v>6</v>
      </c>
      <c r="C9" s="139"/>
      <c r="D9" s="140"/>
      <c r="E9" s="140"/>
      <c r="F9" s="140"/>
      <c r="G9" s="141"/>
      <c r="H9" s="51" t="s">
        <v>28</v>
      </c>
      <c r="I9" s="58">
        <f>I3+TRUNC(J3/16)</f>
        <v>12</v>
      </c>
      <c r="J9" s="58">
        <f>J3-(TRUNC(J3/16)*16)+TRUNC(K3/16)</f>
        <v>2</v>
      </c>
      <c r="K9" s="58">
        <f>K3-(TRUNC(K3/16)*16)</f>
        <v>0</v>
      </c>
    </row>
    <row r="10" spans="1:11" ht="16.5" thickBot="1" x14ac:dyDescent="0.3">
      <c r="A10" s="129" t="s">
        <v>103</v>
      </c>
      <c r="B10" s="130" t="s">
        <v>6</v>
      </c>
      <c r="C10" s="131">
        <v>5</v>
      </c>
      <c r="D10" s="132">
        <v>2</v>
      </c>
      <c r="E10" s="132">
        <v>0</v>
      </c>
      <c r="F10" s="132">
        <v>0</v>
      </c>
      <c r="G10" s="133" t="s">
        <v>51</v>
      </c>
      <c r="I10" s="58"/>
      <c r="J10" s="58"/>
      <c r="K10" s="58"/>
    </row>
    <row r="11" spans="1:11" ht="16.5" thickTop="1" x14ac:dyDescent="0.25">
      <c r="A11" s="73" t="s">
        <v>94</v>
      </c>
      <c r="B11" s="74" t="s">
        <v>10</v>
      </c>
      <c r="C11" s="75">
        <v>2</v>
      </c>
      <c r="D11" s="76">
        <v>0</v>
      </c>
      <c r="E11" s="76">
        <v>11</v>
      </c>
      <c r="F11" s="76">
        <v>0</v>
      </c>
      <c r="G11" s="77" t="s">
        <v>51</v>
      </c>
      <c r="I11" s="58"/>
      <c r="J11" s="58"/>
      <c r="K11" s="58"/>
    </row>
    <row r="12" spans="1:11" x14ac:dyDescent="0.25">
      <c r="A12" s="53" t="s">
        <v>63</v>
      </c>
      <c r="B12" s="143" t="s">
        <v>10</v>
      </c>
      <c r="C12" s="144">
        <v>2</v>
      </c>
      <c r="D12" s="145">
        <v>0</v>
      </c>
      <c r="E12" s="145">
        <v>9</v>
      </c>
      <c r="F12" s="145">
        <v>0</v>
      </c>
      <c r="G12" s="146" t="s">
        <v>48</v>
      </c>
      <c r="I12" s="58"/>
      <c r="J12" s="58"/>
      <c r="K12" s="58"/>
    </row>
    <row r="13" spans="1:11" x14ac:dyDescent="0.25">
      <c r="A13" s="134" t="s">
        <v>64</v>
      </c>
      <c r="B13" s="148" t="s">
        <v>10</v>
      </c>
      <c r="C13" s="149"/>
      <c r="D13" s="150"/>
      <c r="E13" s="150"/>
      <c r="F13" s="150"/>
      <c r="G13" s="151"/>
    </row>
    <row r="14" spans="1:11" x14ac:dyDescent="0.25">
      <c r="A14" s="53" t="s">
        <v>65</v>
      </c>
      <c r="B14" s="59" t="s">
        <v>10</v>
      </c>
      <c r="C14" s="62">
        <v>1</v>
      </c>
      <c r="D14" s="56">
        <v>1</v>
      </c>
      <c r="E14" s="56">
        <v>8</v>
      </c>
      <c r="F14" s="56">
        <v>0</v>
      </c>
      <c r="G14" s="66" t="s">
        <v>50</v>
      </c>
      <c r="H14" s="51" t="s">
        <v>24</v>
      </c>
      <c r="I14" s="51">
        <f>SUM(D11:D19)</f>
        <v>9</v>
      </c>
      <c r="J14" s="51">
        <f>SUM(E11:E19)</f>
        <v>47</v>
      </c>
      <c r="K14" s="51">
        <f>SUM(F11:F19)</f>
        <v>0</v>
      </c>
    </row>
    <row r="15" spans="1:11" x14ac:dyDescent="0.25">
      <c r="A15" s="53" t="s">
        <v>66</v>
      </c>
      <c r="B15" s="128" t="s">
        <v>10</v>
      </c>
      <c r="C15" s="63">
        <v>3</v>
      </c>
      <c r="D15" s="57">
        <v>1</v>
      </c>
      <c r="E15" s="57">
        <v>0</v>
      </c>
      <c r="F15" s="57">
        <v>0</v>
      </c>
      <c r="G15" s="85" t="s">
        <v>49</v>
      </c>
    </row>
    <row r="16" spans="1:11" x14ac:dyDescent="0.25">
      <c r="A16" s="53" t="s">
        <v>67</v>
      </c>
      <c r="B16" s="59" t="s">
        <v>10</v>
      </c>
      <c r="C16" s="63">
        <v>1</v>
      </c>
      <c r="D16" s="57">
        <v>0</v>
      </c>
      <c r="E16" s="57">
        <v>15</v>
      </c>
      <c r="F16" s="57">
        <v>0</v>
      </c>
      <c r="G16" s="66" t="s">
        <v>52</v>
      </c>
    </row>
    <row r="17" spans="1:11" x14ac:dyDescent="0.25">
      <c r="A17" s="138" t="s">
        <v>95</v>
      </c>
      <c r="B17" s="147" t="s">
        <v>10</v>
      </c>
      <c r="C17" s="135"/>
      <c r="D17" s="136"/>
      <c r="E17" s="136"/>
      <c r="F17" s="136"/>
      <c r="G17" s="137"/>
    </row>
    <row r="18" spans="1:11" x14ac:dyDescent="0.25">
      <c r="A18" s="138" t="s">
        <v>97</v>
      </c>
      <c r="B18" s="147" t="s">
        <v>10</v>
      </c>
      <c r="C18" s="135"/>
      <c r="D18" s="136"/>
      <c r="E18" s="136"/>
      <c r="F18" s="136"/>
      <c r="G18" s="137"/>
    </row>
    <row r="19" spans="1:11" ht="16.5" thickBot="1" x14ac:dyDescent="0.3">
      <c r="A19" s="68" t="s">
        <v>93</v>
      </c>
      <c r="B19" s="78" t="s">
        <v>10</v>
      </c>
      <c r="C19" s="79">
        <v>4</v>
      </c>
      <c r="D19" s="80">
        <v>7</v>
      </c>
      <c r="E19" s="80">
        <v>4</v>
      </c>
      <c r="F19" s="80">
        <v>0</v>
      </c>
      <c r="G19" s="72" t="s">
        <v>47</v>
      </c>
      <c r="H19" s="51" t="s">
        <v>29</v>
      </c>
      <c r="I19" s="58">
        <f>I14+TRUNC(J14/16)</f>
        <v>11</v>
      </c>
      <c r="J19" s="58">
        <f>J14-(TRUNC(J14/16)*16)+TRUNC(K14/16)</f>
        <v>15</v>
      </c>
      <c r="K19" s="58">
        <f>K14-(TRUNC(K14/16)*16)</f>
        <v>0</v>
      </c>
    </row>
    <row r="20" spans="1:11" ht="16.5" thickTop="1" x14ac:dyDescent="0.25">
      <c r="A20" s="154" t="s">
        <v>68</v>
      </c>
      <c r="B20" s="154" t="s">
        <v>44</v>
      </c>
      <c r="C20" s="155"/>
      <c r="D20" s="156"/>
      <c r="E20" s="156"/>
      <c r="F20" s="156"/>
      <c r="G20" s="157"/>
      <c r="I20" s="58"/>
      <c r="J20" s="58"/>
      <c r="K20" s="58"/>
    </row>
    <row r="21" spans="1:11" x14ac:dyDescent="0.25">
      <c r="A21" s="53" t="s">
        <v>69</v>
      </c>
      <c r="B21" s="54" t="s">
        <v>44</v>
      </c>
      <c r="C21" s="63">
        <v>2</v>
      </c>
      <c r="D21" s="57">
        <v>1</v>
      </c>
      <c r="E21" s="57">
        <v>10</v>
      </c>
      <c r="F21" s="57">
        <v>0</v>
      </c>
      <c r="G21" s="85" t="s">
        <v>50</v>
      </c>
    </row>
    <row r="22" spans="1:11" x14ac:dyDescent="0.25">
      <c r="A22" s="134" t="s">
        <v>70</v>
      </c>
      <c r="B22" s="134" t="s">
        <v>44</v>
      </c>
      <c r="C22" s="135"/>
      <c r="D22" s="136"/>
      <c r="E22" s="136"/>
      <c r="F22" s="136"/>
      <c r="G22" s="137"/>
      <c r="H22" s="51" t="s">
        <v>43</v>
      </c>
      <c r="I22" s="51">
        <f>SUM(D20:D29)</f>
        <v>4</v>
      </c>
      <c r="J22" s="51">
        <f>SUM(E20:E29)</f>
        <v>57</v>
      </c>
      <c r="K22" s="51">
        <f>SUM(F20:F29)</f>
        <v>8</v>
      </c>
    </row>
    <row r="23" spans="1:11" x14ac:dyDescent="0.25">
      <c r="A23" s="53" t="s">
        <v>71</v>
      </c>
      <c r="B23" s="54" t="s">
        <v>44</v>
      </c>
      <c r="C23" s="62">
        <v>1</v>
      </c>
      <c r="D23" s="56">
        <v>0</v>
      </c>
      <c r="E23" s="56">
        <v>6</v>
      </c>
      <c r="F23" s="56">
        <v>0</v>
      </c>
      <c r="G23" s="66" t="s">
        <v>49</v>
      </c>
    </row>
    <row r="24" spans="1:11" x14ac:dyDescent="0.25">
      <c r="A24" s="134" t="s">
        <v>72</v>
      </c>
      <c r="B24" s="134" t="s">
        <v>44</v>
      </c>
      <c r="C24" s="135"/>
      <c r="D24" s="136"/>
      <c r="E24" s="136"/>
      <c r="F24" s="136"/>
      <c r="G24" s="137"/>
    </row>
    <row r="25" spans="1:11" x14ac:dyDescent="0.25">
      <c r="A25" s="68" t="s">
        <v>98</v>
      </c>
      <c r="B25" s="54" t="s">
        <v>44</v>
      </c>
      <c r="C25" s="62">
        <v>1</v>
      </c>
      <c r="D25" s="56">
        <v>0</v>
      </c>
      <c r="E25" s="56">
        <v>5</v>
      </c>
      <c r="F25" s="56">
        <v>0</v>
      </c>
      <c r="G25" s="66" t="s">
        <v>51</v>
      </c>
    </row>
    <row r="26" spans="1:11" x14ac:dyDescent="0.25">
      <c r="A26" s="138" t="s">
        <v>99</v>
      </c>
      <c r="B26" s="134" t="s">
        <v>44</v>
      </c>
      <c r="C26" s="139"/>
      <c r="D26" s="140"/>
      <c r="E26" s="140"/>
      <c r="F26" s="140"/>
      <c r="G26" s="141"/>
    </row>
    <row r="27" spans="1:11" x14ac:dyDescent="0.25">
      <c r="A27" s="68" t="s">
        <v>57</v>
      </c>
      <c r="B27" s="54" t="s">
        <v>44</v>
      </c>
      <c r="C27" s="70">
        <v>4</v>
      </c>
      <c r="D27" s="71">
        <v>3</v>
      </c>
      <c r="E27" s="71">
        <v>15</v>
      </c>
      <c r="F27" s="71">
        <v>0</v>
      </c>
      <c r="G27" s="72" t="s">
        <v>52</v>
      </c>
    </row>
    <row r="28" spans="1:11" x14ac:dyDescent="0.25">
      <c r="A28" s="68" t="s">
        <v>64</v>
      </c>
      <c r="B28" s="54" t="s">
        <v>44</v>
      </c>
      <c r="C28" s="70">
        <v>2</v>
      </c>
      <c r="D28" s="71">
        <v>0</v>
      </c>
      <c r="E28" s="71">
        <v>14</v>
      </c>
      <c r="F28" s="71">
        <v>8</v>
      </c>
      <c r="G28" s="72" t="s">
        <v>47</v>
      </c>
    </row>
    <row r="29" spans="1:11" ht="16.5" thickBot="1" x14ac:dyDescent="0.3">
      <c r="A29" s="68" t="s">
        <v>104</v>
      </c>
      <c r="B29" s="152" t="s">
        <v>44</v>
      </c>
      <c r="C29" s="70">
        <v>1</v>
      </c>
      <c r="D29" s="71">
        <v>0</v>
      </c>
      <c r="E29" s="71">
        <v>7</v>
      </c>
      <c r="F29" s="71">
        <v>0</v>
      </c>
      <c r="G29" s="72" t="s">
        <v>48</v>
      </c>
      <c r="H29" s="51" t="s">
        <v>44</v>
      </c>
      <c r="I29" s="58">
        <f>I22+TRUNC(J22/16)</f>
        <v>7</v>
      </c>
      <c r="J29" s="58">
        <f>J22-(TRUNC(J22/16)*16)+TRUNC(K22/16)</f>
        <v>9</v>
      </c>
      <c r="K29" s="58">
        <f>K22-(TRUNC(K8/16)*16)</f>
        <v>8</v>
      </c>
    </row>
    <row r="30" spans="1:11" ht="16.5" thickTop="1" x14ac:dyDescent="0.25">
      <c r="A30" s="73" t="s">
        <v>79</v>
      </c>
      <c r="B30" s="81" t="s">
        <v>3</v>
      </c>
      <c r="C30" s="75">
        <v>4</v>
      </c>
      <c r="D30" s="76">
        <v>2</v>
      </c>
      <c r="E30" s="76">
        <v>15</v>
      </c>
      <c r="F30" s="76">
        <v>0</v>
      </c>
      <c r="G30" s="77" t="s">
        <v>48</v>
      </c>
      <c r="H30" s="51" t="s">
        <v>26</v>
      </c>
      <c r="I30" s="51">
        <f>SUM(D30:D36)</f>
        <v>16</v>
      </c>
      <c r="J30" s="51">
        <f>SUM(E30:E36)</f>
        <v>66</v>
      </c>
      <c r="K30" s="51">
        <f>SUM(F30:F36)</f>
        <v>0</v>
      </c>
    </row>
    <row r="31" spans="1:11" x14ac:dyDescent="0.25">
      <c r="A31" s="53" t="s">
        <v>78</v>
      </c>
      <c r="B31" s="54" t="s">
        <v>3</v>
      </c>
      <c r="C31" s="62">
        <v>4</v>
      </c>
      <c r="D31" s="56">
        <v>2</v>
      </c>
      <c r="E31" s="56">
        <v>7</v>
      </c>
      <c r="F31" s="56">
        <v>0</v>
      </c>
      <c r="G31" s="66" t="s">
        <v>50</v>
      </c>
    </row>
    <row r="32" spans="1:11" x14ac:dyDescent="0.25">
      <c r="A32" s="53" t="s">
        <v>77</v>
      </c>
      <c r="B32" s="54" t="s">
        <v>3</v>
      </c>
      <c r="C32" s="62">
        <v>4</v>
      </c>
      <c r="D32" s="56">
        <v>1</v>
      </c>
      <c r="E32" s="56">
        <v>8</v>
      </c>
      <c r="F32" s="56">
        <v>0</v>
      </c>
      <c r="G32" s="66" t="s">
        <v>51</v>
      </c>
    </row>
    <row r="33" spans="1:11" x14ac:dyDescent="0.25">
      <c r="A33" s="53" t="s">
        <v>76</v>
      </c>
      <c r="B33" s="53" t="s">
        <v>3</v>
      </c>
      <c r="C33" s="63">
        <v>5</v>
      </c>
      <c r="D33" s="57">
        <v>10</v>
      </c>
      <c r="E33" s="57">
        <v>11</v>
      </c>
      <c r="F33" s="57">
        <v>0</v>
      </c>
      <c r="G33" s="85" t="s">
        <v>47</v>
      </c>
      <c r="I33" s="58"/>
      <c r="J33" s="58"/>
      <c r="K33" s="58"/>
    </row>
    <row r="34" spans="1:11" x14ac:dyDescent="0.25">
      <c r="A34" s="53" t="s">
        <v>75</v>
      </c>
      <c r="B34" s="54" t="s">
        <v>3</v>
      </c>
      <c r="C34" s="62">
        <v>2</v>
      </c>
      <c r="D34" s="56">
        <v>0</v>
      </c>
      <c r="E34" s="56">
        <v>15</v>
      </c>
      <c r="F34" s="56">
        <v>0</v>
      </c>
      <c r="G34" s="66" t="s">
        <v>49</v>
      </c>
    </row>
    <row r="35" spans="1:11" x14ac:dyDescent="0.25">
      <c r="A35" s="68" t="s">
        <v>74</v>
      </c>
      <c r="B35" s="54" t="s">
        <v>3</v>
      </c>
      <c r="C35" s="62">
        <v>2</v>
      </c>
      <c r="D35" s="56">
        <v>1</v>
      </c>
      <c r="E35" s="56">
        <v>10</v>
      </c>
      <c r="F35" s="56">
        <v>0</v>
      </c>
      <c r="G35" s="66" t="s">
        <v>52</v>
      </c>
    </row>
    <row r="36" spans="1:11" ht="16.5" thickBot="1" x14ac:dyDescent="0.3">
      <c r="A36" s="68"/>
      <c r="B36" s="69" t="s">
        <v>3</v>
      </c>
      <c r="C36" s="70"/>
      <c r="D36" s="71"/>
      <c r="E36" s="71"/>
      <c r="F36" s="71"/>
      <c r="G36" s="72"/>
      <c r="H36" s="51" t="s">
        <v>27</v>
      </c>
      <c r="I36" s="58">
        <f>I30+TRUNC(J30/16)</f>
        <v>20</v>
      </c>
      <c r="J36" s="58">
        <f>J30-(TRUNC(J30/16)*16)+TRUNC(K30/16)</f>
        <v>2</v>
      </c>
      <c r="K36" s="58">
        <f>K30-(TRUNC(K30/16)*16)</f>
        <v>0</v>
      </c>
    </row>
    <row r="37" spans="1:11" ht="16.5" thickTop="1" x14ac:dyDescent="0.25">
      <c r="A37" s="73" t="s">
        <v>80</v>
      </c>
      <c r="B37" s="81" t="s">
        <v>19</v>
      </c>
      <c r="C37" s="75">
        <v>5</v>
      </c>
      <c r="D37" s="76">
        <v>5</v>
      </c>
      <c r="E37" s="76">
        <v>8</v>
      </c>
      <c r="F37" s="76">
        <v>0</v>
      </c>
      <c r="G37" s="77" t="s">
        <v>52</v>
      </c>
      <c r="H37" s="51" t="s">
        <v>25</v>
      </c>
      <c r="I37" s="51">
        <f>SUM(D37:D44)</f>
        <v>25</v>
      </c>
      <c r="J37" s="51">
        <f>SUM(E37:E44)</f>
        <v>34</v>
      </c>
      <c r="K37" s="51">
        <f>SUM(F37:F44)</f>
        <v>8</v>
      </c>
    </row>
    <row r="38" spans="1:11" x14ac:dyDescent="0.25">
      <c r="A38" s="53" t="s">
        <v>81</v>
      </c>
      <c r="B38" s="54" t="s">
        <v>19</v>
      </c>
      <c r="C38" s="62">
        <v>3</v>
      </c>
      <c r="D38" s="56">
        <v>1</v>
      </c>
      <c r="E38" s="56">
        <v>6</v>
      </c>
      <c r="F38" s="56">
        <v>0</v>
      </c>
      <c r="G38" s="66" t="s">
        <v>51</v>
      </c>
    </row>
    <row r="39" spans="1:11" x14ac:dyDescent="0.25">
      <c r="A39" s="134" t="s">
        <v>82</v>
      </c>
      <c r="B39" s="134" t="s">
        <v>19</v>
      </c>
      <c r="C39" s="135"/>
      <c r="D39" s="136"/>
      <c r="E39" s="136"/>
      <c r="F39" s="136"/>
      <c r="G39" s="137"/>
    </row>
    <row r="40" spans="1:11" x14ac:dyDescent="0.25">
      <c r="A40" s="53" t="s">
        <v>83</v>
      </c>
      <c r="B40" s="54" t="s">
        <v>19</v>
      </c>
      <c r="C40" s="62">
        <v>5</v>
      </c>
      <c r="D40" s="56">
        <v>13</v>
      </c>
      <c r="E40" s="56">
        <v>3</v>
      </c>
      <c r="F40" s="56">
        <v>0</v>
      </c>
      <c r="G40" s="66" t="s">
        <v>50</v>
      </c>
    </row>
    <row r="41" spans="1:11" x14ac:dyDescent="0.25">
      <c r="A41" s="53" t="s">
        <v>84</v>
      </c>
      <c r="B41" s="54" t="s">
        <v>19</v>
      </c>
      <c r="C41" s="62">
        <v>1</v>
      </c>
      <c r="D41" s="56">
        <v>0</v>
      </c>
      <c r="E41" s="56">
        <v>8</v>
      </c>
      <c r="F41" s="56">
        <v>8</v>
      </c>
      <c r="G41" s="66" t="s">
        <v>47</v>
      </c>
      <c r="I41" s="58"/>
      <c r="J41" s="58"/>
      <c r="K41" s="58"/>
    </row>
    <row r="42" spans="1:11" x14ac:dyDescent="0.25">
      <c r="A42" s="68" t="s">
        <v>85</v>
      </c>
      <c r="B42" s="54" t="s">
        <v>19</v>
      </c>
      <c r="C42" s="62">
        <v>4</v>
      </c>
      <c r="D42" s="56">
        <v>3</v>
      </c>
      <c r="E42" s="56">
        <v>2</v>
      </c>
      <c r="F42" s="56">
        <v>0</v>
      </c>
      <c r="G42" s="66" t="s">
        <v>49</v>
      </c>
    </row>
    <row r="43" spans="1:11" x14ac:dyDescent="0.25">
      <c r="A43" s="138" t="s">
        <v>100</v>
      </c>
      <c r="B43" s="138" t="s">
        <v>19</v>
      </c>
      <c r="C43" s="139"/>
      <c r="D43" s="140"/>
      <c r="E43" s="140"/>
      <c r="F43" s="140"/>
      <c r="G43" s="141"/>
      <c r="H43" s="51" t="s">
        <v>30</v>
      </c>
      <c r="I43" s="58">
        <f>I37+TRUNC(J37/16)</f>
        <v>27</v>
      </c>
      <c r="J43" s="58">
        <f>J37-(TRUNC(J37/16)*16)+TRUNC(K37/16)</f>
        <v>2</v>
      </c>
      <c r="K43" s="58">
        <f>K37-(TRUNC(K37/16)*16)</f>
        <v>8</v>
      </c>
    </row>
    <row r="44" spans="1:11" x14ac:dyDescent="0.25">
      <c r="A44" s="158" t="s">
        <v>105</v>
      </c>
      <c r="B44" s="56" t="s">
        <v>19</v>
      </c>
      <c r="C44" s="62">
        <v>5</v>
      </c>
      <c r="D44" s="56">
        <v>3</v>
      </c>
      <c r="E44" s="56">
        <v>7</v>
      </c>
      <c r="F44" s="56">
        <v>0</v>
      </c>
      <c r="G44" s="66" t="s">
        <v>48</v>
      </c>
    </row>
    <row r="45" spans="1:11" x14ac:dyDescent="0.25">
      <c r="C45" s="64"/>
    </row>
    <row r="46" spans="1:11" x14ac:dyDescent="0.25">
      <c r="C46" s="64"/>
    </row>
    <row r="47" spans="1:11" x14ac:dyDescent="0.25">
      <c r="C47" s="64"/>
    </row>
    <row r="48" spans="1:11" x14ac:dyDescent="0.25">
      <c r="C48" s="64"/>
    </row>
    <row r="49" spans="3:3" x14ac:dyDescent="0.25">
      <c r="C49" s="64"/>
    </row>
    <row r="50" spans="3:3" x14ac:dyDescent="0.25">
      <c r="C50" s="64"/>
    </row>
    <row r="51" spans="3:3" x14ac:dyDescent="0.25">
      <c r="C51" s="64"/>
    </row>
    <row r="52" spans="3:3" x14ac:dyDescent="0.25">
      <c r="C52" s="64"/>
    </row>
    <row r="53" spans="3:3" x14ac:dyDescent="0.25">
      <c r="C53" s="64"/>
    </row>
    <row r="54" spans="3:3" x14ac:dyDescent="0.25">
      <c r="C54" s="64"/>
    </row>
    <row r="55" spans="3:3" x14ac:dyDescent="0.25">
      <c r="C55" s="64"/>
    </row>
    <row r="56" spans="3:3" x14ac:dyDescent="0.25">
      <c r="C56" s="64"/>
    </row>
    <row r="57" spans="3:3" x14ac:dyDescent="0.25">
      <c r="C57" s="64"/>
    </row>
    <row r="58" spans="3:3" x14ac:dyDescent="0.25">
      <c r="C58" s="64"/>
    </row>
    <row r="59" spans="3:3" x14ac:dyDescent="0.25">
      <c r="C59" s="64"/>
    </row>
    <row r="60" spans="3:3" x14ac:dyDescent="0.25">
      <c r="C60" s="64"/>
    </row>
    <row r="61" spans="3:3" x14ac:dyDescent="0.25">
      <c r="C61" s="64"/>
    </row>
    <row r="62" spans="3:3" x14ac:dyDescent="0.25">
      <c r="C62" s="64"/>
    </row>
    <row r="63" spans="3:3" x14ac:dyDescent="0.25">
      <c r="C63" s="64"/>
    </row>
    <row r="64" spans="3:3" x14ac:dyDescent="0.25">
      <c r="C64" s="64"/>
    </row>
    <row r="65" spans="3:3" x14ac:dyDescent="0.25">
      <c r="C65" s="64"/>
    </row>
    <row r="66" spans="3:3" x14ac:dyDescent="0.25">
      <c r="C66" s="64"/>
    </row>
    <row r="67" spans="3:3" x14ac:dyDescent="0.25">
      <c r="C67" s="64"/>
    </row>
    <row r="68" spans="3:3" x14ac:dyDescent="0.25">
      <c r="C68" s="64"/>
    </row>
    <row r="69" spans="3:3" x14ac:dyDescent="0.25">
      <c r="C69" s="64"/>
    </row>
    <row r="70" spans="3:3" x14ac:dyDescent="0.25">
      <c r="C70" s="64"/>
    </row>
    <row r="71" spans="3:3" x14ac:dyDescent="0.25">
      <c r="C71" s="64"/>
    </row>
    <row r="72" spans="3:3" x14ac:dyDescent="0.25">
      <c r="C72" s="64"/>
    </row>
    <row r="73" spans="3:3" x14ac:dyDescent="0.25">
      <c r="C73" s="64"/>
    </row>
    <row r="74" spans="3:3" x14ac:dyDescent="0.25">
      <c r="C74" s="64"/>
    </row>
    <row r="75" spans="3:3" x14ac:dyDescent="0.25">
      <c r="C75" s="64"/>
    </row>
    <row r="76" spans="3:3" x14ac:dyDescent="0.25">
      <c r="C76" s="64"/>
    </row>
    <row r="77" spans="3:3" x14ac:dyDescent="0.25">
      <c r="C77" s="64"/>
    </row>
    <row r="78" spans="3:3" x14ac:dyDescent="0.25">
      <c r="C78" s="64"/>
    </row>
    <row r="79" spans="3:3" x14ac:dyDescent="0.25">
      <c r="C79" s="64"/>
    </row>
    <row r="80" spans="3:3" x14ac:dyDescent="0.25">
      <c r="C80" s="64"/>
    </row>
    <row r="81" spans="3:3" x14ac:dyDescent="0.25">
      <c r="C81" s="64"/>
    </row>
  </sheetData>
  <mergeCells count="1">
    <mergeCell ref="A1:F1"/>
  </mergeCells>
  <phoneticPr fontId="1" type="noConversion"/>
  <pageMargins left="0.23622047244094491" right="0.23622047244094491" top="0.19685039370078741" bottom="0.74803149606299213" header="0" footer="0.31496062992125984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topLeftCell="A10" zoomScaleNormal="100" workbookViewId="0">
      <selection activeCell="J3" sqref="J3"/>
    </sheetView>
  </sheetViews>
  <sheetFormatPr defaultColWidth="20.28515625" defaultRowHeight="15.75" x14ac:dyDescent="0.25"/>
  <cols>
    <col min="1" max="2" width="20.28515625" style="51"/>
    <col min="3" max="3" width="9.42578125" style="60" customWidth="1"/>
    <col min="4" max="4" width="11.85546875" style="52" customWidth="1"/>
    <col min="5" max="5" width="11.28515625" style="52" customWidth="1"/>
    <col min="6" max="6" width="12" style="52" customWidth="1"/>
    <col min="7" max="7" width="12.5703125" style="65" customWidth="1"/>
    <col min="8" max="16384" width="20.28515625" style="51"/>
  </cols>
  <sheetData>
    <row r="1" spans="1:11" ht="69" customHeight="1" x14ac:dyDescent="0.8">
      <c r="A1" s="198" t="s">
        <v>27</v>
      </c>
      <c r="B1" s="195"/>
      <c r="C1" s="195"/>
      <c r="D1" s="195"/>
      <c r="E1" s="195"/>
      <c r="F1" s="195"/>
    </row>
    <row r="2" spans="1:11" x14ac:dyDescent="0.25">
      <c r="A2" s="50" t="s">
        <v>0</v>
      </c>
      <c r="B2" s="51" t="s">
        <v>4</v>
      </c>
      <c r="C2" s="60" t="s">
        <v>5</v>
      </c>
      <c r="D2" s="159" t="s">
        <v>7</v>
      </c>
      <c r="E2" s="159" t="s">
        <v>8</v>
      </c>
      <c r="F2" s="159" t="s">
        <v>13</v>
      </c>
      <c r="G2" s="65" t="s">
        <v>37</v>
      </c>
    </row>
    <row r="3" spans="1:11" x14ac:dyDescent="0.25">
      <c r="A3" s="53" t="s">
        <v>53</v>
      </c>
      <c r="B3" s="54" t="s">
        <v>6</v>
      </c>
      <c r="C3" s="63">
        <v>3</v>
      </c>
      <c r="D3" s="84">
        <v>4</v>
      </c>
      <c r="E3" s="57">
        <v>4</v>
      </c>
      <c r="F3" s="57">
        <v>0</v>
      </c>
      <c r="G3" s="85" t="s">
        <v>49</v>
      </c>
      <c r="H3" s="51" t="s">
        <v>23</v>
      </c>
      <c r="I3" s="51">
        <f>SUM(D3:D10)</f>
        <v>42</v>
      </c>
      <c r="J3" s="51">
        <f>SUM(E3:E10)</f>
        <v>41</v>
      </c>
      <c r="K3" s="51">
        <f>SUM(F3:F10)</f>
        <v>0</v>
      </c>
    </row>
    <row r="4" spans="1:11" x14ac:dyDescent="0.25">
      <c r="A4" s="53" t="s">
        <v>54</v>
      </c>
      <c r="B4" s="54" t="s">
        <v>6</v>
      </c>
      <c r="C4" s="62">
        <v>3</v>
      </c>
      <c r="D4" s="56">
        <v>2</v>
      </c>
      <c r="E4" s="56">
        <v>11</v>
      </c>
      <c r="F4" s="56">
        <v>0</v>
      </c>
      <c r="G4" s="66" t="s">
        <v>51</v>
      </c>
    </row>
    <row r="5" spans="1:11" x14ac:dyDescent="0.25">
      <c r="A5" s="53" t="s">
        <v>55</v>
      </c>
      <c r="B5" s="54" t="s">
        <v>6</v>
      </c>
      <c r="C5" s="63">
        <v>4</v>
      </c>
      <c r="D5" s="57">
        <v>0</v>
      </c>
      <c r="E5" s="57">
        <v>13</v>
      </c>
      <c r="F5" s="57">
        <v>0</v>
      </c>
      <c r="G5" s="66" t="s">
        <v>47</v>
      </c>
    </row>
    <row r="6" spans="1:11" x14ac:dyDescent="0.25">
      <c r="A6" s="53" t="s">
        <v>56</v>
      </c>
      <c r="B6" s="54" t="s">
        <v>6</v>
      </c>
      <c r="C6" s="63">
        <v>5</v>
      </c>
      <c r="D6" s="57">
        <v>16</v>
      </c>
      <c r="E6" s="57">
        <v>2</v>
      </c>
      <c r="F6" s="57">
        <v>0</v>
      </c>
      <c r="G6" s="66" t="s">
        <v>52</v>
      </c>
    </row>
    <row r="7" spans="1:11" x14ac:dyDescent="0.25">
      <c r="A7" s="134" t="s">
        <v>57</v>
      </c>
      <c r="B7" s="134" t="s">
        <v>6</v>
      </c>
      <c r="C7" s="135"/>
      <c r="D7" s="136"/>
      <c r="E7" s="136"/>
      <c r="F7" s="136"/>
      <c r="G7" s="137"/>
    </row>
    <row r="8" spans="1:11" x14ac:dyDescent="0.25">
      <c r="A8" s="53" t="s">
        <v>58</v>
      </c>
      <c r="B8" s="54" t="s">
        <v>6</v>
      </c>
      <c r="C8" s="62">
        <v>5</v>
      </c>
      <c r="D8" s="56">
        <v>14</v>
      </c>
      <c r="E8" s="56">
        <v>1</v>
      </c>
      <c r="F8" s="56">
        <v>0</v>
      </c>
      <c r="G8" s="66" t="s">
        <v>48</v>
      </c>
    </row>
    <row r="9" spans="1:11" x14ac:dyDescent="0.25">
      <c r="A9" s="138" t="s">
        <v>93</v>
      </c>
      <c r="B9" s="138" t="s">
        <v>6</v>
      </c>
      <c r="C9" s="139"/>
      <c r="D9" s="140"/>
      <c r="E9" s="140"/>
      <c r="F9" s="140"/>
      <c r="G9" s="141"/>
      <c r="H9" s="51" t="s">
        <v>28</v>
      </c>
      <c r="I9" s="58">
        <f>I3+TRUNC(J3/16)</f>
        <v>44</v>
      </c>
      <c r="J9" s="58">
        <f>J3-(TRUNC(J3/16)*16)+TRUNC(K3/16)</f>
        <v>9</v>
      </c>
      <c r="K9" s="58">
        <f>K3-(TRUNC(K3/16)*16)</f>
        <v>0</v>
      </c>
    </row>
    <row r="10" spans="1:11" ht="16.5" thickBot="1" x14ac:dyDescent="0.3">
      <c r="A10" s="129" t="s">
        <v>103</v>
      </c>
      <c r="B10" s="130" t="s">
        <v>6</v>
      </c>
      <c r="C10" s="131">
        <v>4</v>
      </c>
      <c r="D10" s="132">
        <v>6</v>
      </c>
      <c r="E10" s="132">
        <v>10</v>
      </c>
      <c r="F10" s="132">
        <v>0</v>
      </c>
      <c r="G10" s="133" t="s">
        <v>50</v>
      </c>
      <c r="I10" s="58"/>
      <c r="J10" s="58"/>
      <c r="K10" s="58"/>
    </row>
    <row r="11" spans="1:11" ht="16.5" thickTop="1" x14ac:dyDescent="0.25">
      <c r="A11" s="73" t="s">
        <v>94</v>
      </c>
      <c r="B11" s="74" t="s">
        <v>10</v>
      </c>
      <c r="C11" s="75">
        <v>4</v>
      </c>
      <c r="D11" s="76">
        <v>14</v>
      </c>
      <c r="E11" s="76">
        <v>6</v>
      </c>
      <c r="F11" s="76">
        <v>0</v>
      </c>
      <c r="G11" s="77" t="s">
        <v>52</v>
      </c>
      <c r="I11" s="58"/>
      <c r="J11" s="58"/>
      <c r="K11" s="58"/>
    </row>
    <row r="12" spans="1:11" x14ac:dyDescent="0.25">
      <c r="A12" s="53" t="s">
        <v>63</v>
      </c>
      <c r="B12" s="143" t="s">
        <v>10</v>
      </c>
      <c r="C12" s="144">
        <v>1</v>
      </c>
      <c r="D12" s="145">
        <v>0</v>
      </c>
      <c r="E12" s="145">
        <v>0</v>
      </c>
      <c r="F12" s="145">
        <v>8</v>
      </c>
      <c r="G12" s="146" t="s">
        <v>47</v>
      </c>
      <c r="I12" s="58"/>
      <c r="J12" s="58"/>
      <c r="K12" s="58"/>
    </row>
    <row r="13" spans="1:11" x14ac:dyDescent="0.25">
      <c r="A13" s="134" t="s">
        <v>64</v>
      </c>
      <c r="B13" s="148" t="s">
        <v>10</v>
      </c>
      <c r="C13" s="149"/>
      <c r="D13" s="150"/>
      <c r="E13" s="150"/>
      <c r="F13" s="150"/>
      <c r="G13" s="151"/>
    </row>
    <row r="14" spans="1:11" x14ac:dyDescent="0.25">
      <c r="A14" s="53" t="s">
        <v>65</v>
      </c>
      <c r="B14" s="59" t="s">
        <v>10</v>
      </c>
      <c r="C14" s="62">
        <v>1</v>
      </c>
      <c r="D14" s="56">
        <v>0</v>
      </c>
      <c r="E14" s="56">
        <v>3</v>
      </c>
      <c r="F14" s="56">
        <v>0</v>
      </c>
      <c r="G14" s="66" t="s">
        <v>49</v>
      </c>
      <c r="H14" s="51" t="s">
        <v>24</v>
      </c>
      <c r="I14" s="51">
        <f>SUM(D11:D19)</f>
        <v>29</v>
      </c>
      <c r="J14" s="51">
        <f>SUM(E11:E19)</f>
        <v>32</v>
      </c>
      <c r="K14" s="51">
        <f>SUM(F11:F19)</f>
        <v>8</v>
      </c>
    </row>
    <row r="15" spans="1:11" x14ac:dyDescent="0.25">
      <c r="A15" s="53" t="s">
        <v>66</v>
      </c>
      <c r="B15" s="128" t="s">
        <v>10</v>
      </c>
      <c r="C15" s="63">
        <v>5</v>
      </c>
      <c r="D15" s="57">
        <v>8</v>
      </c>
      <c r="E15" s="57">
        <v>13</v>
      </c>
      <c r="F15" s="57">
        <v>0</v>
      </c>
      <c r="G15" s="85" t="s">
        <v>50</v>
      </c>
    </row>
    <row r="16" spans="1:11" x14ac:dyDescent="0.25">
      <c r="A16" s="53" t="s">
        <v>67</v>
      </c>
      <c r="B16" s="59" t="s">
        <v>10</v>
      </c>
      <c r="C16" s="63">
        <v>4</v>
      </c>
      <c r="D16" s="57">
        <v>4</v>
      </c>
      <c r="E16" s="57">
        <v>0</v>
      </c>
      <c r="F16" s="57">
        <v>0</v>
      </c>
      <c r="G16" s="66" t="s">
        <v>51</v>
      </c>
    </row>
    <row r="17" spans="1:11" x14ac:dyDescent="0.25">
      <c r="A17" s="138" t="s">
        <v>95</v>
      </c>
      <c r="B17" s="147" t="s">
        <v>10</v>
      </c>
      <c r="C17" s="135"/>
      <c r="D17" s="136"/>
      <c r="E17" s="136"/>
      <c r="F17" s="136"/>
      <c r="G17" s="137"/>
    </row>
    <row r="18" spans="1:11" x14ac:dyDescent="0.25">
      <c r="A18" s="138" t="s">
        <v>97</v>
      </c>
      <c r="B18" s="147" t="s">
        <v>10</v>
      </c>
      <c r="C18" s="135"/>
      <c r="D18" s="136"/>
      <c r="E18" s="136"/>
      <c r="F18" s="136"/>
      <c r="G18" s="137"/>
    </row>
    <row r="19" spans="1:11" ht="16.5" thickBot="1" x14ac:dyDescent="0.3">
      <c r="A19" s="68" t="s">
        <v>93</v>
      </c>
      <c r="B19" s="78" t="s">
        <v>10</v>
      </c>
      <c r="C19" s="79">
        <v>3</v>
      </c>
      <c r="D19" s="80">
        <v>3</v>
      </c>
      <c r="E19" s="80">
        <v>10</v>
      </c>
      <c r="F19" s="80">
        <v>0</v>
      </c>
      <c r="G19" s="72" t="s">
        <v>48</v>
      </c>
      <c r="H19" s="51" t="s">
        <v>29</v>
      </c>
      <c r="I19" s="58">
        <f>I14+TRUNC(J14/16)</f>
        <v>31</v>
      </c>
      <c r="J19" s="58">
        <f>J14-(TRUNC(J14/16)*16)+TRUNC(K14/16)</f>
        <v>0</v>
      </c>
      <c r="K19" s="58">
        <f>K14-(TRUNC(K14/16)*16)</f>
        <v>8</v>
      </c>
    </row>
    <row r="20" spans="1:11" ht="16.5" thickTop="1" x14ac:dyDescent="0.25">
      <c r="A20" s="73" t="s">
        <v>68</v>
      </c>
      <c r="B20" s="73" t="s">
        <v>44</v>
      </c>
      <c r="C20" s="160">
        <v>1</v>
      </c>
      <c r="D20" s="161">
        <v>0</v>
      </c>
      <c r="E20" s="161">
        <v>6</v>
      </c>
      <c r="F20" s="161">
        <v>0</v>
      </c>
      <c r="G20" s="162" t="s">
        <v>51</v>
      </c>
      <c r="I20" s="58"/>
      <c r="J20" s="58"/>
      <c r="K20" s="58"/>
    </row>
    <row r="21" spans="1:11" x14ac:dyDescent="0.25">
      <c r="A21" s="53" t="s">
        <v>69</v>
      </c>
      <c r="B21" s="54" t="s">
        <v>44</v>
      </c>
      <c r="C21" s="63">
        <v>1</v>
      </c>
      <c r="D21" s="57">
        <v>0</v>
      </c>
      <c r="E21" s="57">
        <v>5</v>
      </c>
      <c r="F21" s="57">
        <v>0</v>
      </c>
      <c r="G21" s="85" t="s">
        <v>52</v>
      </c>
    </row>
    <row r="22" spans="1:11" x14ac:dyDescent="0.25">
      <c r="A22" s="53" t="s">
        <v>70</v>
      </c>
      <c r="B22" s="53" t="s">
        <v>44</v>
      </c>
      <c r="C22" s="63">
        <v>3</v>
      </c>
      <c r="D22" s="57">
        <v>0</v>
      </c>
      <c r="E22" s="57">
        <v>8</v>
      </c>
      <c r="F22" s="57">
        <v>8</v>
      </c>
      <c r="G22" s="85" t="s">
        <v>47</v>
      </c>
      <c r="H22" s="51" t="s">
        <v>43</v>
      </c>
      <c r="I22" s="51">
        <f>SUM(D20:D29)</f>
        <v>21</v>
      </c>
      <c r="J22" s="51">
        <f>SUM(E20:E29)</f>
        <v>40</v>
      </c>
      <c r="K22" s="51">
        <f>SUM(F20:F29)</f>
        <v>8</v>
      </c>
    </row>
    <row r="23" spans="1:11" x14ac:dyDescent="0.25">
      <c r="A23" s="53" t="s">
        <v>71</v>
      </c>
      <c r="B23" s="54" t="s">
        <v>44</v>
      </c>
      <c r="C23" s="62">
        <v>2</v>
      </c>
      <c r="D23" s="56">
        <v>0</v>
      </c>
      <c r="E23" s="56">
        <v>12</v>
      </c>
      <c r="F23" s="56">
        <v>0</v>
      </c>
      <c r="G23" s="66" t="s">
        <v>48</v>
      </c>
    </row>
    <row r="24" spans="1:11" x14ac:dyDescent="0.25">
      <c r="A24" s="134" t="s">
        <v>72</v>
      </c>
      <c r="B24" s="134" t="s">
        <v>44</v>
      </c>
      <c r="C24" s="135"/>
      <c r="D24" s="136"/>
      <c r="E24" s="136"/>
      <c r="F24" s="136"/>
      <c r="G24" s="137"/>
    </row>
    <row r="25" spans="1:11" x14ac:dyDescent="0.25">
      <c r="A25" s="138" t="s">
        <v>98</v>
      </c>
      <c r="B25" s="134" t="s">
        <v>44</v>
      </c>
      <c r="C25" s="135"/>
      <c r="D25" s="136"/>
      <c r="E25" s="136"/>
      <c r="F25" s="136"/>
      <c r="G25" s="137"/>
    </row>
    <row r="26" spans="1:11" x14ac:dyDescent="0.25">
      <c r="A26" s="138" t="s">
        <v>99</v>
      </c>
      <c r="B26" s="134" t="s">
        <v>44</v>
      </c>
      <c r="C26" s="139"/>
      <c r="D26" s="140"/>
      <c r="E26" s="140"/>
      <c r="F26" s="140"/>
      <c r="G26" s="141"/>
    </row>
    <row r="27" spans="1:11" x14ac:dyDescent="0.25">
      <c r="A27" s="68" t="s">
        <v>57</v>
      </c>
      <c r="B27" s="54" t="s">
        <v>44</v>
      </c>
      <c r="C27" s="70">
        <v>5</v>
      </c>
      <c r="D27" s="71">
        <v>20</v>
      </c>
      <c r="E27" s="71">
        <v>8</v>
      </c>
      <c r="F27" s="71">
        <v>0</v>
      </c>
      <c r="G27" s="72" t="s">
        <v>49</v>
      </c>
    </row>
    <row r="28" spans="1:11" x14ac:dyDescent="0.25">
      <c r="A28" s="68" t="s">
        <v>64</v>
      </c>
      <c r="B28" s="54" t="s">
        <v>44</v>
      </c>
      <c r="C28" s="70">
        <v>1</v>
      </c>
      <c r="D28" s="71">
        <v>1</v>
      </c>
      <c r="E28" s="71">
        <v>1</v>
      </c>
      <c r="F28" s="71">
        <v>0</v>
      </c>
      <c r="G28" s="72" t="s">
        <v>50</v>
      </c>
    </row>
    <row r="29" spans="1:11" ht="16.5" thickBot="1" x14ac:dyDescent="0.3">
      <c r="A29" s="138" t="s">
        <v>104</v>
      </c>
      <c r="B29" s="163" t="s">
        <v>44</v>
      </c>
      <c r="C29" s="139"/>
      <c r="D29" s="140"/>
      <c r="E29" s="140"/>
      <c r="F29" s="140"/>
      <c r="G29" s="141"/>
      <c r="H29" s="51" t="s">
        <v>44</v>
      </c>
      <c r="I29" s="58">
        <f>I22+TRUNC(J22/16)</f>
        <v>23</v>
      </c>
      <c r="J29" s="58">
        <f>J22-(TRUNC(J22/16)*16)+TRUNC(K22/16)</f>
        <v>8</v>
      </c>
      <c r="K29" s="58">
        <f>K22-(TRUNC(K8/16)*16)</f>
        <v>8</v>
      </c>
    </row>
    <row r="30" spans="1:11" ht="16.5" thickTop="1" x14ac:dyDescent="0.25">
      <c r="A30" s="73" t="s">
        <v>79</v>
      </c>
      <c r="B30" s="81" t="s">
        <v>3</v>
      </c>
      <c r="C30" s="75">
        <v>3</v>
      </c>
      <c r="D30" s="76">
        <v>10</v>
      </c>
      <c r="E30" s="76">
        <v>1</v>
      </c>
      <c r="F30" s="76">
        <v>0</v>
      </c>
      <c r="G30" s="77" t="s">
        <v>52</v>
      </c>
      <c r="H30" s="51" t="s">
        <v>26</v>
      </c>
      <c r="I30" s="51">
        <f>SUM(D30:D36)</f>
        <v>25</v>
      </c>
      <c r="J30" s="51">
        <f>SUM(E30:E36)</f>
        <v>38</v>
      </c>
      <c r="K30" s="51">
        <f>SUM(F30:F36)</f>
        <v>8</v>
      </c>
    </row>
    <row r="31" spans="1:11" x14ac:dyDescent="0.25">
      <c r="A31" s="53" t="s">
        <v>78</v>
      </c>
      <c r="B31" s="54" t="s">
        <v>3</v>
      </c>
      <c r="C31" s="62">
        <v>2</v>
      </c>
      <c r="D31" s="56">
        <v>3</v>
      </c>
      <c r="E31" s="56">
        <v>14</v>
      </c>
      <c r="F31" s="56">
        <v>8</v>
      </c>
      <c r="G31" s="66" t="s">
        <v>49</v>
      </c>
    </row>
    <row r="32" spans="1:11" x14ac:dyDescent="0.25">
      <c r="A32" s="53" t="s">
        <v>77</v>
      </c>
      <c r="B32" s="54" t="s">
        <v>3</v>
      </c>
      <c r="C32" s="62">
        <v>2</v>
      </c>
      <c r="D32" s="56">
        <v>0</v>
      </c>
      <c r="E32" s="56">
        <v>2</v>
      </c>
      <c r="F32" s="56">
        <v>0</v>
      </c>
      <c r="G32" s="66" t="s">
        <v>47</v>
      </c>
    </row>
    <row r="33" spans="1:11" x14ac:dyDescent="0.25">
      <c r="A33" s="53" t="s">
        <v>76</v>
      </c>
      <c r="B33" s="53" t="s">
        <v>3</v>
      </c>
      <c r="C33" s="63">
        <v>3</v>
      </c>
      <c r="D33" s="57">
        <v>5</v>
      </c>
      <c r="E33" s="57">
        <v>8</v>
      </c>
      <c r="F33" s="57">
        <v>0</v>
      </c>
      <c r="G33" s="85" t="s">
        <v>50</v>
      </c>
      <c r="I33" s="58"/>
      <c r="J33" s="58"/>
      <c r="K33" s="58"/>
    </row>
    <row r="34" spans="1:11" x14ac:dyDescent="0.25">
      <c r="A34" s="53" t="s">
        <v>75</v>
      </c>
      <c r="B34" s="54" t="s">
        <v>3</v>
      </c>
      <c r="C34" s="62">
        <v>2</v>
      </c>
      <c r="D34" s="56">
        <v>2</v>
      </c>
      <c r="E34" s="56">
        <v>8</v>
      </c>
      <c r="F34" s="56">
        <v>0</v>
      </c>
      <c r="G34" s="66" t="s">
        <v>51</v>
      </c>
    </row>
    <row r="35" spans="1:11" x14ac:dyDescent="0.25">
      <c r="A35" s="68" t="s">
        <v>74</v>
      </c>
      <c r="B35" s="54" t="s">
        <v>3</v>
      </c>
      <c r="C35" s="62">
        <v>4</v>
      </c>
      <c r="D35" s="56">
        <v>5</v>
      </c>
      <c r="E35" s="56">
        <v>5</v>
      </c>
      <c r="F35" s="56">
        <v>0</v>
      </c>
      <c r="G35" s="66" t="s">
        <v>48</v>
      </c>
    </row>
    <row r="36" spans="1:11" ht="16.5" thickBot="1" x14ac:dyDescent="0.3">
      <c r="A36" s="68"/>
      <c r="B36" s="69" t="s">
        <v>3</v>
      </c>
      <c r="C36" s="70"/>
      <c r="D36" s="71"/>
      <c r="E36" s="71"/>
      <c r="F36" s="71"/>
      <c r="G36" s="72"/>
      <c r="H36" s="51" t="s">
        <v>27</v>
      </c>
      <c r="I36" s="58">
        <f>I30+TRUNC(J30/16)</f>
        <v>27</v>
      </c>
      <c r="J36" s="58">
        <f>J30-(TRUNC(J30/16)*16)+TRUNC(K30/16)</f>
        <v>6</v>
      </c>
      <c r="K36" s="58">
        <f>K30-(TRUNC(K30/16)*16)</f>
        <v>8</v>
      </c>
    </row>
    <row r="37" spans="1:11" ht="16.5" thickTop="1" x14ac:dyDescent="0.25">
      <c r="A37" s="73" t="s">
        <v>80</v>
      </c>
      <c r="B37" s="81" t="s">
        <v>19</v>
      </c>
      <c r="C37" s="75">
        <v>2</v>
      </c>
      <c r="D37" s="76">
        <v>3</v>
      </c>
      <c r="E37" s="76">
        <v>15</v>
      </c>
      <c r="F37" s="76">
        <v>0</v>
      </c>
      <c r="G37" s="77" t="s">
        <v>50</v>
      </c>
      <c r="H37" s="51" t="s">
        <v>25</v>
      </c>
      <c r="I37" s="51">
        <f>SUM(D37:D44)</f>
        <v>14</v>
      </c>
      <c r="J37" s="51">
        <f>SUM(E37:E44)</f>
        <v>44</v>
      </c>
      <c r="K37" s="51">
        <f>SUM(F37:F44)</f>
        <v>16</v>
      </c>
    </row>
    <row r="38" spans="1:11" x14ac:dyDescent="0.25">
      <c r="A38" s="53" t="s">
        <v>81</v>
      </c>
      <c r="B38" s="54" t="s">
        <v>19</v>
      </c>
      <c r="C38" s="62">
        <v>2</v>
      </c>
      <c r="D38" s="56">
        <v>1</v>
      </c>
      <c r="E38" s="56">
        <v>5</v>
      </c>
      <c r="F38" s="56">
        <v>0</v>
      </c>
      <c r="G38" s="66" t="s">
        <v>52</v>
      </c>
    </row>
    <row r="39" spans="1:11" x14ac:dyDescent="0.25">
      <c r="A39" s="134" t="s">
        <v>82</v>
      </c>
      <c r="B39" s="134" t="s">
        <v>19</v>
      </c>
      <c r="C39" s="135"/>
      <c r="D39" s="136"/>
      <c r="E39" s="136"/>
      <c r="F39" s="136"/>
      <c r="G39" s="137"/>
    </row>
    <row r="40" spans="1:11" x14ac:dyDescent="0.25">
      <c r="A40" s="53" t="s">
        <v>83</v>
      </c>
      <c r="B40" s="54" t="s">
        <v>19</v>
      </c>
      <c r="C40" s="62">
        <v>5</v>
      </c>
      <c r="D40" s="56">
        <v>4</v>
      </c>
      <c r="E40" s="56">
        <v>2</v>
      </c>
      <c r="F40" s="56">
        <v>0</v>
      </c>
      <c r="G40" s="66" t="s">
        <v>51</v>
      </c>
    </row>
    <row r="41" spans="1:11" x14ac:dyDescent="0.25">
      <c r="A41" s="53" t="s">
        <v>84</v>
      </c>
      <c r="B41" s="54" t="s">
        <v>19</v>
      </c>
      <c r="C41" s="62">
        <v>1</v>
      </c>
      <c r="D41" s="56">
        <v>0</v>
      </c>
      <c r="E41" s="56">
        <v>0</v>
      </c>
      <c r="F41" s="56">
        <v>8</v>
      </c>
      <c r="G41" s="66" t="s">
        <v>48</v>
      </c>
      <c r="I41" s="58"/>
      <c r="J41" s="58"/>
      <c r="K41" s="58"/>
    </row>
    <row r="42" spans="1:11" x14ac:dyDescent="0.25">
      <c r="A42" s="68" t="s">
        <v>85</v>
      </c>
      <c r="B42" s="54" t="s">
        <v>19</v>
      </c>
      <c r="C42" s="62">
        <v>4</v>
      </c>
      <c r="D42" s="56">
        <v>6</v>
      </c>
      <c r="E42" s="56">
        <v>8</v>
      </c>
      <c r="F42" s="56">
        <v>0</v>
      </c>
      <c r="G42" s="66" t="s">
        <v>49</v>
      </c>
    </row>
    <row r="43" spans="1:11" x14ac:dyDescent="0.25">
      <c r="A43" s="138" t="s">
        <v>100</v>
      </c>
      <c r="B43" s="138" t="s">
        <v>19</v>
      </c>
      <c r="C43" s="139"/>
      <c r="D43" s="140"/>
      <c r="E43" s="140"/>
      <c r="F43" s="140"/>
      <c r="G43" s="141"/>
      <c r="H43" s="51" t="s">
        <v>30</v>
      </c>
      <c r="I43" s="58">
        <f>I37+TRUNC(J37/16)</f>
        <v>16</v>
      </c>
      <c r="J43" s="58">
        <f>J37-(TRUNC(J37/16)*16)+TRUNC(K37/16)</f>
        <v>13</v>
      </c>
      <c r="K43" s="58">
        <f>K37-(TRUNC(K37/16)*16)</f>
        <v>0</v>
      </c>
    </row>
    <row r="44" spans="1:11" x14ac:dyDescent="0.25">
      <c r="A44" s="158" t="s">
        <v>105</v>
      </c>
      <c r="B44" s="56" t="s">
        <v>19</v>
      </c>
      <c r="C44" s="62">
        <v>5</v>
      </c>
      <c r="D44" s="56">
        <v>0</v>
      </c>
      <c r="E44" s="56">
        <v>14</v>
      </c>
      <c r="F44" s="56">
        <v>8</v>
      </c>
      <c r="G44" s="66" t="s">
        <v>47</v>
      </c>
    </row>
    <row r="45" spans="1:11" x14ac:dyDescent="0.25">
      <c r="C45" s="64"/>
    </row>
    <row r="46" spans="1:11" x14ac:dyDescent="0.25">
      <c r="C46" s="64"/>
    </row>
    <row r="47" spans="1:11" x14ac:dyDescent="0.25">
      <c r="C47" s="64"/>
    </row>
    <row r="48" spans="1:11" x14ac:dyDescent="0.25">
      <c r="C48" s="64"/>
    </row>
    <row r="49" spans="3:3" x14ac:dyDescent="0.25">
      <c r="C49" s="64"/>
    </row>
    <row r="50" spans="3:3" x14ac:dyDescent="0.25">
      <c r="C50" s="64"/>
    </row>
    <row r="51" spans="3:3" x14ac:dyDescent="0.25">
      <c r="C51" s="64"/>
    </row>
    <row r="52" spans="3:3" x14ac:dyDescent="0.25">
      <c r="C52" s="64"/>
    </row>
    <row r="53" spans="3:3" x14ac:dyDescent="0.25">
      <c r="C53" s="64"/>
    </row>
    <row r="54" spans="3:3" x14ac:dyDescent="0.25">
      <c r="C54" s="64"/>
    </row>
    <row r="55" spans="3:3" x14ac:dyDescent="0.25">
      <c r="C55" s="64"/>
    </row>
    <row r="56" spans="3:3" x14ac:dyDescent="0.25">
      <c r="C56" s="64"/>
    </row>
    <row r="57" spans="3:3" x14ac:dyDescent="0.25">
      <c r="C57" s="64"/>
    </row>
    <row r="58" spans="3:3" x14ac:dyDescent="0.25">
      <c r="C58" s="64"/>
    </row>
    <row r="59" spans="3:3" x14ac:dyDescent="0.25">
      <c r="C59" s="64"/>
    </row>
    <row r="60" spans="3:3" x14ac:dyDescent="0.25">
      <c r="C60" s="64"/>
    </row>
    <row r="61" spans="3:3" x14ac:dyDescent="0.25">
      <c r="C61" s="64"/>
    </row>
    <row r="62" spans="3:3" x14ac:dyDescent="0.25">
      <c r="C62" s="64"/>
    </row>
    <row r="63" spans="3:3" x14ac:dyDescent="0.25">
      <c r="C63" s="64"/>
    </row>
    <row r="64" spans="3:3" x14ac:dyDescent="0.25">
      <c r="C64" s="64"/>
    </row>
    <row r="65" spans="3:3" x14ac:dyDescent="0.25">
      <c r="C65" s="64"/>
    </row>
    <row r="66" spans="3:3" x14ac:dyDescent="0.25">
      <c r="C66" s="64"/>
    </row>
    <row r="67" spans="3:3" x14ac:dyDescent="0.25">
      <c r="C67" s="64"/>
    </row>
    <row r="68" spans="3:3" x14ac:dyDescent="0.25">
      <c r="C68" s="64"/>
    </row>
    <row r="69" spans="3:3" x14ac:dyDescent="0.25">
      <c r="C69" s="64"/>
    </row>
    <row r="70" spans="3:3" x14ac:dyDescent="0.25">
      <c r="C70" s="64"/>
    </row>
    <row r="71" spans="3:3" x14ac:dyDescent="0.25">
      <c r="C71" s="64"/>
    </row>
    <row r="72" spans="3:3" x14ac:dyDescent="0.25">
      <c r="C72" s="64"/>
    </row>
    <row r="73" spans="3:3" x14ac:dyDescent="0.25">
      <c r="C73" s="64"/>
    </row>
    <row r="74" spans="3:3" x14ac:dyDescent="0.25">
      <c r="C74" s="64"/>
    </row>
    <row r="75" spans="3:3" x14ac:dyDescent="0.25">
      <c r="C75" s="64"/>
    </row>
  </sheetData>
  <mergeCells count="1">
    <mergeCell ref="A1:F1"/>
  </mergeCells>
  <pageMargins left="0.23622047244094491" right="0.23622047244094491" top="0" bottom="0" header="0" footer="0.31496062992125984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WEIGHT CHECK TEAM</vt:lpstr>
      <vt:lpstr>Team Weights</vt:lpstr>
      <vt:lpstr>Weights</vt:lpstr>
      <vt:lpstr>ANGLERS</vt:lpstr>
      <vt:lpstr>TEAM points</vt:lpstr>
      <vt:lpstr>SB1</vt:lpstr>
      <vt:lpstr>Clan</vt:lpstr>
      <vt:lpstr>Lech1</vt:lpstr>
      <vt:lpstr>Rad1</vt:lpstr>
      <vt:lpstr>Pew</vt:lpstr>
      <vt:lpstr>Weights (2)</vt:lpstr>
      <vt:lpstr>league pos</vt:lpstr>
    </vt:vector>
  </TitlesOfParts>
  <Company>BGT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Jackson</dc:creator>
  <cp:lastModifiedBy>insp3</cp:lastModifiedBy>
  <cp:lastPrinted>2017-11-20T16:15:34Z</cp:lastPrinted>
  <dcterms:created xsi:type="dcterms:W3CDTF">2011-09-25T18:40:20Z</dcterms:created>
  <dcterms:modified xsi:type="dcterms:W3CDTF">2017-12-09T12:20:15Z</dcterms:modified>
</cp:coreProperties>
</file>